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975" yWindow="-135" windowWidth="14430" windowHeight="11640"/>
  </bookViews>
  <sheets>
    <sheet name="1ПБ" sheetId="10" r:id="rId1"/>
    <sheet name="прил 1, 2" sheetId="11" r:id="rId2"/>
    <sheet name="Лист1" sheetId="12" r:id="rId3"/>
  </sheets>
  <calcPr calcId="125725"/>
</workbook>
</file>

<file path=xl/calcChain.xml><?xml version="1.0" encoding="utf-8"?>
<calcChain xmlns="http://schemas.openxmlformats.org/spreadsheetml/2006/main">
  <c r="G43" i="10"/>
  <c r="F43"/>
  <c r="E43"/>
  <c r="D52"/>
  <c r="I52" s="1"/>
  <c r="H52" s="1"/>
  <c r="G27"/>
  <c r="F27"/>
  <c r="E27"/>
  <c r="D29"/>
  <c r="D28"/>
  <c r="I69"/>
  <c r="H69" s="1"/>
  <c r="I66"/>
  <c r="H66" s="1"/>
  <c r="I63"/>
  <c r="H63" s="1"/>
  <c r="I15"/>
  <c r="H15" s="1"/>
  <c r="I21"/>
  <c r="H21" s="1"/>
  <c r="I20"/>
  <c r="H20" s="1"/>
  <c r="I19"/>
  <c r="H19" s="1"/>
  <c r="I18"/>
  <c r="H18" s="1"/>
  <c r="D25"/>
  <c r="I25" s="1"/>
  <c r="D11"/>
  <c r="H11" s="1"/>
  <c r="D36" l="1"/>
  <c r="D35"/>
  <c r="I36" l="1"/>
  <c r="H36" s="1"/>
  <c r="I35"/>
  <c r="H35" s="1"/>
  <c r="D37"/>
  <c r="D38"/>
  <c r="D39"/>
  <c r="D40"/>
  <c r="D41"/>
  <c r="D42"/>
  <c r="D44"/>
  <c r="D45"/>
  <c r="D46"/>
  <c r="D47"/>
  <c r="D48"/>
  <c r="D49"/>
  <c r="D50"/>
  <c r="D51"/>
  <c r="D54"/>
  <c r="D55"/>
  <c r="D56"/>
  <c r="D57"/>
  <c r="D26"/>
  <c r="D27"/>
  <c r="D30"/>
  <c r="D31"/>
  <c r="D32"/>
  <c r="D33"/>
  <c r="E53"/>
  <c r="F53"/>
  <c r="G53"/>
  <c r="E34"/>
  <c r="E24" s="1"/>
  <c r="F34"/>
  <c r="F24" s="1"/>
  <c r="G34"/>
  <c r="G24" s="1"/>
  <c r="D17"/>
  <c r="I33" l="1"/>
  <c r="H33" s="1"/>
  <c r="I27"/>
  <c r="H27" s="1"/>
  <c r="I56"/>
  <c r="H56" s="1"/>
  <c r="I51"/>
  <c r="H51" s="1"/>
  <c r="I47"/>
  <c r="H47" s="1"/>
  <c r="I42"/>
  <c r="H42" s="1"/>
  <c r="I38"/>
  <c r="H38" s="1"/>
  <c r="I32"/>
  <c r="H32" s="1"/>
  <c r="I26"/>
  <c r="H26" s="1"/>
  <c r="I55"/>
  <c r="H55" s="1"/>
  <c r="I50"/>
  <c r="H50" s="1"/>
  <c r="I46"/>
  <c r="H46" s="1"/>
  <c r="I41"/>
  <c r="H41" s="1"/>
  <c r="I37"/>
  <c r="H37" s="1"/>
  <c r="I31"/>
  <c r="H31" s="1"/>
  <c r="I54"/>
  <c r="H54" s="1"/>
  <c r="I49"/>
  <c r="H49" s="1"/>
  <c r="I45"/>
  <c r="H45" s="1"/>
  <c r="I40"/>
  <c r="H40" s="1"/>
  <c r="I30"/>
  <c r="H30" s="1"/>
  <c r="I57"/>
  <c r="H57" s="1"/>
  <c r="I48"/>
  <c r="H48" s="1"/>
  <c r="I44"/>
  <c r="H44" s="1"/>
  <c r="I39"/>
  <c r="H39" s="1"/>
  <c r="H25"/>
  <c r="D22"/>
  <c r="D34"/>
  <c r="D43"/>
  <c r="D53"/>
  <c r="A5" i="11"/>
  <c r="D44"/>
  <c r="D18"/>
  <c r="F18" s="1"/>
  <c r="F44" l="1"/>
  <c r="E44" s="1"/>
  <c r="D24" i="10"/>
  <c r="E18" i="11"/>
  <c r="D58" i="10" l="1"/>
  <c r="I58" s="1"/>
  <c r="H58" s="1"/>
  <c r="H72" s="1"/>
  <c r="A74" s="1"/>
  <c r="E49" i="11"/>
  <c r="A50" s="1"/>
  <c r="D59" i="10" l="1"/>
  <c r="D60" s="1"/>
  <c r="A73"/>
  <c r="A49" i="11"/>
</calcChain>
</file>

<file path=xl/comments1.xml><?xml version="1.0" encoding="utf-8"?>
<comments xmlns="http://schemas.openxmlformats.org/spreadsheetml/2006/main">
  <authors>
    <author>Kulik</author>
  </authors>
  <commentList>
    <comment ref="A11" authorId="0">
      <text>
        <r>
          <rPr>
            <sz val="9"/>
            <color indexed="81"/>
            <rFont val="Tahoma"/>
            <charset val="1"/>
          </rPr>
          <t xml:space="preserve">
ОБЯЗАТЕЛЬНО: наименование  организации начинать строго с географического признака, например Московская городская, Томская областная, Удмуртская республиканская  и т.д. </t>
        </r>
      </text>
    </comment>
  </commentList>
</comments>
</file>

<file path=xl/sharedStrings.xml><?xml version="1.0" encoding="utf-8"?>
<sst xmlns="http://schemas.openxmlformats.org/spreadsheetml/2006/main" count="194" uniqueCount="172">
  <si>
    <t>Прочие</t>
  </si>
  <si>
    <t>Код строки</t>
  </si>
  <si>
    <t>х</t>
  </si>
  <si>
    <t>Наименование статей</t>
  </si>
  <si>
    <t>Главный бухгалтер</t>
  </si>
  <si>
    <t>организации Профсоюза</t>
  </si>
  <si>
    <t>ОБЩЕРОССИЙСКИЙ ПРОФСОЮЗ ОБРАЗОВАНИЯ</t>
  </si>
  <si>
    <t>Доходы</t>
  </si>
  <si>
    <t>1.</t>
  </si>
  <si>
    <t>2.</t>
  </si>
  <si>
    <t>3.</t>
  </si>
  <si>
    <t>Расходы</t>
  </si>
  <si>
    <t>Целевые мероприятия</t>
  </si>
  <si>
    <t>1.1.</t>
  </si>
  <si>
    <t>Информационно-пропагандистская работа</t>
  </si>
  <si>
    <t>1.2.</t>
  </si>
  <si>
    <t>Подготовка и обучение профсоюзных кадров и актива</t>
  </si>
  <si>
    <t>1.3.</t>
  </si>
  <si>
    <t>Работа с молодежью</t>
  </si>
  <si>
    <t>1.4.</t>
  </si>
  <si>
    <t>1.5.</t>
  </si>
  <si>
    <t>Культурно-массовые мероприятия</t>
  </si>
  <si>
    <t>1.6.</t>
  </si>
  <si>
    <t>1.7.</t>
  </si>
  <si>
    <t>Материальная помощь членам Профсоюза</t>
  </si>
  <si>
    <t>4.</t>
  </si>
  <si>
    <t>Премирование профактива</t>
  </si>
  <si>
    <t>5.</t>
  </si>
  <si>
    <t>6.</t>
  </si>
  <si>
    <t>6.1.</t>
  </si>
  <si>
    <t>Оплата труда с начислениями</t>
  </si>
  <si>
    <t>6.2.</t>
  </si>
  <si>
    <t>Выплаты, не связанные с оплатой труда</t>
  </si>
  <si>
    <t>Содержание помещений, зданий, автомобильного транспорта и иного имущества (кроме ремонта)</t>
  </si>
  <si>
    <t>Ремонт основных средств</t>
  </si>
  <si>
    <t>Приобретение основных средств</t>
  </si>
  <si>
    <t>Хозяйственные  расходы</t>
  </si>
  <si>
    <t>7.</t>
  </si>
  <si>
    <t>Кредитно-потребительские  кооперативы</t>
  </si>
  <si>
    <t>6.3.</t>
  </si>
  <si>
    <t>6.4.</t>
  </si>
  <si>
    <t>ФИО</t>
  </si>
  <si>
    <t>дата</t>
  </si>
  <si>
    <t>приложение №1</t>
  </si>
  <si>
    <t>к отчету 1-ПБ</t>
  </si>
  <si>
    <t>тыс. руб.</t>
  </si>
  <si>
    <t>Сумма</t>
  </si>
  <si>
    <t>Пожертвования</t>
  </si>
  <si>
    <t>Гранты</t>
  </si>
  <si>
    <t>ИТОГО:</t>
  </si>
  <si>
    <t xml:space="preserve">Всего расходов </t>
  </si>
  <si>
    <t xml:space="preserve">Всего доходов </t>
  </si>
  <si>
    <t>Председатель региональной (межрегиональной)</t>
  </si>
  <si>
    <t>Региональная (межрегиональная) организация Профсоюза:</t>
  </si>
  <si>
    <t>№ п/п</t>
  </si>
  <si>
    <t>Иные поступления на уставную деятельность</t>
  </si>
  <si>
    <t>Членские профсоюзные взносы свыше 1%</t>
  </si>
  <si>
    <t>Спортивные мероприятия</t>
  </si>
  <si>
    <t xml:space="preserve">Социальная и благотворительная помощь                        </t>
  </si>
  <si>
    <t>1.8.1.</t>
  </si>
  <si>
    <t>1.8.2.</t>
  </si>
  <si>
    <t>1.8.3.</t>
  </si>
  <si>
    <t>1.8.4.</t>
  </si>
  <si>
    <t>Оздоровление и отдых</t>
  </si>
  <si>
    <t>Прочие расходы</t>
  </si>
  <si>
    <t xml:space="preserve">Расшифровка статьи доходов «Иные поступления на уставную деятельность» </t>
  </si>
  <si>
    <t>приложение №2</t>
  </si>
  <si>
    <t>Поступления по коллективным договорам</t>
  </si>
  <si>
    <t>%, начисленный банком на остаток средств</t>
  </si>
  <si>
    <t>%  от выданных займов</t>
  </si>
  <si>
    <t>Доходы от аренды и субаренды</t>
  </si>
  <si>
    <t>Агентское вознаграждение</t>
  </si>
  <si>
    <t>% расход / доход</t>
  </si>
  <si>
    <t>%  от депозитных средств</t>
  </si>
  <si>
    <t>Иные организации</t>
  </si>
  <si>
    <t>Ассоциации Профсоюзов</t>
  </si>
  <si>
    <t>Командировки и деловые поездки</t>
  </si>
  <si>
    <t>Добровольное медицинское страхование</t>
  </si>
  <si>
    <t>Проведение внутрисоюзных, территориальных и профессиональных  конкурсов</t>
  </si>
  <si>
    <t>Пенсионное обеспечение членов Профсоюза (НПФ)</t>
  </si>
  <si>
    <t>68.1</t>
  </si>
  <si>
    <t>68.2</t>
  </si>
  <si>
    <t>68.3</t>
  </si>
  <si>
    <t>68.4</t>
  </si>
  <si>
    <t>№№
пп</t>
  </si>
  <si>
    <t>Код
строки</t>
  </si>
  <si>
    <t>(строка 40)</t>
  </si>
  <si>
    <t>(строка 30)</t>
  </si>
  <si>
    <t>30-2</t>
  </si>
  <si>
    <t>30-1</t>
  </si>
  <si>
    <t>30-3</t>
  </si>
  <si>
    <t>40-1</t>
  </si>
  <si>
    <t>40-2</t>
  </si>
  <si>
    <t>40-3</t>
  </si>
  <si>
    <t>40-4</t>
  </si>
  <si>
    <t>40-5</t>
  </si>
  <si>
    <t>40</t>
  </si>
  <si>
    <t>Расходы, связанные с организацией и обеспечением деятельности аппарата организации Профсоюза</t>
  </si>
  <si>
    <t>Территориальные объединения Профсоюзов (ТООП)</t>
  </si>
  <si>
    <t>за счет членских взносов</t>
  </si>
  <si>
    <t>за счет иных поступлений</t>
  </si>
  <si>
    <t>всего</t>
  </si>
  <si>
    <t>Форма 1-ПБ</t>
  </si>
  <si>
    <t>Центральный Совет Профсоюза (начислено)</t>
  </si>
  <si>
    <t xml:space="preserve"> </t>
  </si>
  <si>
    <t>Международная работа</t>
  </si>
  <si>
    <t>6.5.</t>
  </si>
  <si>
    <t>6.6.</t>
  </si>
  <si>
    <t>6.7.</t>
  </si>
  <si>
    <t>6.8.</t>
  </si>
  <si>
    <t>8.</t>
  </si>
  <si>
    <t>Поступления от вышестоящей организации</t>
  </si>
  <si>
    <t>30-4</t>
  </si>
  <si>
    <t>доходах и расходах организации Профсоюза</t>
  </si>
  <si>
    <t>Услуги банка</t>
  </si>
  <si>
    <t>Остаток средств на конец отчетного года</t>
  </si>
  <si>
    <t>Остаток  средств на начало отчетного года</t>
  </si>
  <si>
    <t>Проведение конференций, комитетов, президиумов, совещаний</t>
  </si>
  <si>
    <t>Отчисления  членских профсоюзных взносов</t>
  </si>
  <si>
    <t>Инновационная деятельность Профсоюза</t>
  </si>
  <si>
    <t xml:space="preserve">Прибыль от приносящей доход деятельности </t>
  </si>
  <si>
    <t>за счет прибыли от приносящей доход деятельности</t>
  </si>
  <si>
    <t>Расшифровка статьи доходов «Прибыль от приносящей доход деятельности»</t>
  </si>
  <si>
    <t xml:space="preserve"> финансовый отчет о</t>
  </si>
  <si>
    <t>Организации</t>
  </si>
  <si>
    <t>*</t>
  </si>
  <si>
    <t>ВУЗов, СПО, НПО</t>
  </si>
  <si>
    <t>(ЦС)</t>
  </si>
  <si>
    <t>Всего</t>
  </si>
  <si>
    <t>а) объединённых</t>
  </si>
  <si>
    <t>3.1.1.</t>
  </si>
  <si>
    <t>б) работников</t>
  </si>
  <si>
    <t>3.1.2.</t>
  </si>
  <si>
    <t xml:space="preserve">  (обучающихся)</t>
  </si>
  <si>
    <t>Код                               строки</t>
  </si>
  <si>
    <t xml:space="preserve">Районные, городские, первичные организации ВУЗов,СПО,НПО </t>
  </si>
  <si>
    <t>Региональные и Межрегио-нальные организации</t>
  </si>
  <si>
    <t>Общероссийский Профсоюз образования</t>
  </si>
  <si>
    <t>Террито-риальное объеди-нение проф-союзов</t>
  </si>
  <si>
    <t>Установленный процент отчисления членских профсоюзных взносов (%)</t>
  </si>
  <si>
    <t>Фактически перечисленный процент (%)</t>
  </si>
  <si>
    <t>В том числе от первичных организаций ВУЗов, СПО,НПО</t>
  </si>
  <si>
    <t>Фактический поступило</t>
  </si>
  <si>
    <t>в) студентов (обучающихся)</t>
  </si>
  <si>
    <t>Справочно:  указывается установленный процент взносов, оставшийся в  распоряжении первичных профсоюзныв организаций (кроме вузов.ссузов.НПО)</t>
  </si>
  <si>
    <t>Организация</t>
  </si>
  <si>
    <t>Председатель территориальной(первичной )организации Профсоюза</t>
  </si>
  <si>
    <t xml:space="preserve">    </t>
  </si>
  <si>
    <t xml:space="preserve">    _______________________                                   .                                            _____________________ </t>
  </si>
  <si>
    <t xml:space="preserve">                                                                                                                                  Таблица № 2</t>
  </si>
  <si>
    <t>3.1.3.</t>
  </si>
  <si>
    <t>Предоставляется 1 раз в год                              (до 20 января  года, следующего за отчетным периодом)</t>
  </si>
  <si>
    <t>в 2023 году</t>
  </si>
  <si>
    <t>Приложение №1 к постановлению Исполнительного комитета                                  Профсоюза от 08 июня 2021г.№7-8</t>
  </si>
  <si>
    <r>
      <t xml:space="preserve">2023 год                                                                             </t>
    </r>
    <r>
      <rPr>
        <b/>
        <sz val="10"/>
        <rFont val="Arial Narrow"/>
        <family val="2"/>
        <charset val="204"/>
      </rPr>
      <t xml:space="preserve"> </t>
    </r>
    <r>
      <rPr>
        <b/>
        <sz val="10"/>
        <color indexed="10"/>
        <rFont val="Arial Narrow"/>
        <family val="2"/>
        <charset val="204"/>
      </rPr>
      <t>( рублей)</t>
    </r>
  </si>
  <si>
    <t xml:space="preserve">Членские профсоюзные взносы всего                                          </t>
  </si>
  <si>
    <t xml:space="preserve">Членские профсоюзные взносы 1%                                   </t>
  </si>
  <si>
    <t>1.3.2.</t>
  </si>
  <si>
    <t>1.3.1.</t>
  </si>
  <si>
    <t>Мероприятия для студентов</t>
  </si>
  <si>
    <t>63.1</t>
  </si>
  <si>
    <t>Мероприятия для молодых педагогов</t>
  </si>
  <si>
    <t>63.2</t>
  </si>
  <si>
    <t>1.8.</t>
  </si>
  <si>
    <t>8.1.</t>
  </si>
  <si>
    <t>8.2.</t>
  </si>
  <si>
    <t>8.3.</t>
  </si>
  <si>
    <t>8.4.</t>
  </si>
  <si>
    <t>9.</t>
  </si>
  <si>
    <t>Всего расходов</t>
  </si>
  <si>
    <t>Сведения о распределении членских профсоюзных взносов за  2023 г.(полугодие, год)</t>
  </si>
  <si>
    <t xml:space="preserve">   Дата утверждения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</si>
</sst>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"/>
    <numFmt numFmtId="167" formatCode="#,##0.0"/>
  </numFmts>
  <fonts count="56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b/>
      <sz val="14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"/>
      <family val="2"/>
      <charset val="204"/>
    </font>
    <font>
      <b/>
      <i/>
      <sz val="10"/>
      <name val="Arial Cyr"/>
      <charset val="204"/>
    </font>
    <font>
      <b/>
      <sz val="12"/>
      <color indexed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62"/>
      <name val="Arial"/>
      <family val="2"/>
      <charset val="204"/>
    </font>
    <font>
      <b/>
      <sz val="14"/>
      <color indexed="62"/>
      <name val="Arial Narrow"/>
      <family val="2"/>
      <charset val="204"/>
    </font>
    <font>
      <sz val="10"/>
      <color indexed="10"/>
      <name val="Arial Cyr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b/>
      <sz val="13"/>
      <name val="Arial Narrow"/>
      <family val="2"/>
      <charset val="204"/>
    </font>
    <font>
      <u/>
      <sz val="10"/>
      <color indexed="12"/>
      <name val="Arial Narrow"/>
      <family val="2"/>
      <charset val="204"/>
    </font>
    <font>
      <b/>
      <i/>
      <u/>
      <sz val="10"/>
      <name val="Arial Narrow"/>
      <family val="2"/>
      <charset val="204"/>
    </font>
    <font>
      <sz val="13"/>
      <name val="Arial Narrow"/>
      <family val="2"/>
      <charset val="204"/>
    </font>
    <font>
      <sz val="10.5"/>
      <name val="Arial Narrow"/>
      <family val="2"/>
      <charset val="204"/>
    </font>
    <font>
      <b/>
      <i/>
      <u/>
      <sz val="11"/>
      <name val="Arial Narrow"/>
      <family val="2"/>
      <charset val="204"/>
    </font>
    <font>
      <i/>
      <sz val="11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2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color rgb="FFC00000"/>
      <name val="Arial Cyr"/>
      <charset val="204"/>
    </font>
    <font>
      <b/>
      <sz val="15"/>
      <color rgb="FF007635"/>
      <name val="Arial Cyr"/>
      <charset val="204"/>
    </font>
    <font>
      <b/>
      <sz val="15"/>
      <color rgb="FFC00000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12"/>
      <name val="Times New Roman"/>
      <family val="1"/>
      <charset val="204"/>
    </font>
    <font>
      <sz val="9"/>
      <color indexed="81"/>
      <name val="Tahoma"/>
      <charset val="1"/>
    </font>
    <font>
      <sz val="10"/>
      <color rgb="FFFF0000"/>
      <name val="Times New Roman"/>
      <family val="1"/>
      <charset val="204"/>
    </font>
    <font>
      <b/>
      <sz val="18"/>
      <color rgb="FF007635"/>
      <name val="Times New Roman"/>
      <family val="1"/>
      <charset val="204"/>
    </font>
    <font>
      <b/>
      <sz val="15"/>
      <color rgb="FFC00000"/>
      <name val="Times New Roman"/>
      <family val="1"/>
      <charset val="204"/>
    </font>
    <font>
      <sz val="12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b/>
      <sz val="10"/>
      <color indexed="10"/>
      <name val="Arial Cyr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/>
      <diagonal/>
    </border>
    <border>
      <left/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/>
      <diagonal/>
    </border>
    <border>
      <left style="medium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theme="1"/>
      </right>
      <top/>
      <bottom/>
      <diagonal/>
    </border>
    <border>
      <left style="thin">
        <color theme="1"/>
      </left>
      <right style="medium">
        <color rgb="FF000000"/>
      </right>
      <top/>
      <bottom style="medium">
        <color theme="1"/>
      </bottom>
      <diagonal/>
    </border>
    <border>
      <left/>
      <right style="medium">
        <color rgb="FF000000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" fillId="0" borderId="0"/>
    <xf numFmtId="9" fontId="2" fillId="0" borderId="0" applyFont="0" applyFill="0" applyBorder="0" applyAlignment="0" applyProtection="0"/>
    <xf numFmtId="9" fontId="11" fillId="0" borderId="0" applyFill="0" applyBorder="0" applyAlignment="0" applyProtection="0"/>
  </cellStyleXfs>
  <cellXfs count="279">
    <xf numFmtId="0" fontId="0" fillId="0" borderId="0" xfId="0"/>
    <xf numFmtId="0" fontId="0" fillId="0" borderId="0" xfId="0" applyAlignment="1" applyProtection="1">
      <alignment horizontal="right"/>
    </xf>
    <xf numFmtId="0" fontId="22" fillId="0" borderId="0" xfId="0" applyNumberFormat="1" applyFont="1" applyFill="1" applyBorder="1" applyAlignment="1" applyProtection="1">
      <alignment vertical="top" wrapText="1"/>
    </xf>
    <xf numFmtId="0" fontId="25" fillId="0" borderId="0" xfId="1" applyFont="1" applyAlignment="1" applyProtection="1"/>
    <xf numFmtId="0" fontId="26" fillId="0" borderId="0" xfId="0" applyFont="1" applyBorder="1" applyAlignment="1" applyProtection="1">
      <alignment horizontal="center"/>
    </xf>
    <xf numFmtId="165" fontId="5" fillId="0" borderId="0" xfId="0" applyNumberFormat="1" applyFont="1" applyBorder="1" applyProtection="1"/>
    <xf numFmtId="0" fontId="15" fillId="0" borderId="0" xfId="0" applyFont="1" applyBorder="1" applyAlignment="1" applyProtection="1">
      <alignment horizontal="left"/>
    </xf>
    <xf numFmtId="164" fontId="14" fillId="0" borderId="4" xfId="0" applyNumberFormat="1" applyFont="1" applyBorder="1" applyAlignment="1" applyProtection="1">
      <alignment horizontal="right" vertical="center"/>
      <protection locked="0"/>
    </xf>
    <xf numFmtId="49" fontId="14" fillId="0" borderId="1" xfId="0" applyNumberFormat="1" applyFont="1" applyBorder="1" applyAlignment="1" applyProtection="1">
      <alignment vertical="center"/>
      <protection locked="0"/>
    </xf>
    <xf numFmtId="164" fontId="14" fillId="0" borderId="1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64" fontId="15" fillId="0" borderId="3" xfId="0" applyNumberFormat="1" applyFont="1" applyBorder="1" applyAlignment="1" applyProtection="1">
      <alignment horizontal="right" vertical="center"/>
    </xf>
    <xf numFmtId="0" fontId="29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/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1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20" fillId="0" borderId="0" xfId="0" applyFont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vertical="center" wrapText="1"/>
    </xf>
    <xf numFmtId="0" fontId="32" fillId="0" borderId="4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8" fillId="0" borderId="0" xfId="0" applyFont="1" applyProtection="1"/>
    <xf numFmtId="0" fontId="10" fillId="0" borderId="0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0" fontId="10" fillId="0" borderId="0" xfId="0" applyFont="1" applyBorder="1" applyProtection="1"/>
    <xf numFmtId="0" fontId="4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left"/>
    </xf>
    <xf numFmtId="0" fontId="14" fillId="0" borderId="0" xfId="0" applyFont="1" applyProtection="1"/>
    <xf numFmtId="0" fontId="27" fillId="0" borderId="0" xfId="0" applyFont="1" applyAlignment="1" applyProtection="1">
      <alignment horizontal="left"/>
    </xf>
    <xf numFmtId="0" fontId="28" fillId="0" borderId="0" xfId="0" applyFont="1" applyProtection="1"/>
    <xf numFmtId="0" fontId="14" fillId="0" borderId="19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vertical="center"/>
    </xf>
    <xf numFmtId="49" fontId="14" fillId="0" borderId="4" xfId="0" applyNumberFormat="1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right" vertical="center"/>
    </xf>
    <xf numFmtId="49" fontId="15" fillId="0" borderId="3" xfId="0" applyNumberFormat="1" applyFont="1" applyBorder="1" applyAlignment="1" applyProtection="1">
      <alignment horizontal="center" vertical="center"/>
    </xf>
    <xf numFmtId="0" fontId="9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left"/>
    </xf>
    <xf numFmtId="0" fontId="14" fillId="0" borderId="1" xfId="0" applyFont="1" applyBorder="1" applyAlignment="1" applyProtection="1">
      <alignment vertical="center"/>
      <protection locked="0"/>
    </xf>
    <xf numFmtId="0" fontId="34" fillId="0" borderId="0" xfId="0" applyFont="1" applyFill="1" applyBorder="1" applyAlignment="1" applyProtection="1">
      <alignment vertical="center" wrapText="1"/>
    </xf>
    <xf numFmtId="0" fontId="30" fillId="0" borderId="0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Protection="1"/>
    <xf numFmtId="0" fontId="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164" fontId="15" fillId="0" borderId="0" xfId="0" applyNumberFormat="1" applyFont="1" applyBorder="1" applyAlignment="1" applyProtection="1">
      <alignment horizontal="right" vertical="center"/>
    </xf>
    <xf numFmtId="164" fontId="9" fillId="0" borderId="0" xfId="0" applyNumberFormat="1" applyFont="1" applyProtection="1"/>
    <xf numFmtId="0" fontId="28" fillId="0" borderId="1" xfId="0" applyFont="1" applyBorder="1" applyAlignment="1" applyProtection="1">
      <alignment vertical="center" wrapText="1"/>
    </xf>
    <xf numFmtId="0" fontId="0" fillId="0" borderId="0" xfId="0" applyBorder="1" applyAlignment="1" applyProtection="1"/>
    <xf numFmtId="0" fontId="15" fillId="0" borderId="19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6" fontId="39" fillId="0" borderId="22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2" fontId="14" fillId="0" borderId="1" xfId="0" applyNumberFormat="1" applyFont="1" applyBorder="1" applyAlignment="1" applyProtection="1">
      <alignment horizontal="center" vertical="center" wrapText="1"/>
    </xf>
    <xf numFmtId="16" fontId="14" fillId="0" borderId="1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16" fillId="0" borderId="0" xfId="0" applyFont="1" applyAlignment="1" applyProtection="1">
      <alignment wrapText="1"/>
    </xf>
    <xf numFmtId="0" fontId="9" fillId="0" borderId="0" xfId="0" applyFont="1" applyProtection="1">
      <protection locked="0"/>
    </xf>
    <xf numFmtId="0" fontId="20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right" vertical="center"/>
    </xf>
    <xf numFmtId="167" fontId="15" fillId="0" borderId="21" xfId="0" applyNumberFormat="1" applyFont="1" applyBorder="1" applyAlignment="1" applyProtection="1">
      <alignment horizontal="center" vertical="center" wrapText="1"/>
    </xf>
    <xf numFmtId="167" fontId="15" fillId="0" borderId="1" xfId="0" applyNumberFormat="1" applyFont="1" applyBorder="1" applyAlignment="1" applyProtection="1">
      <alignment horizontal="center" vertical="center" wrapText="1"/>
    </xf>
    <xf numFmtId="167" fontId="15" fillId="0" borderId="22" xfId="0" applyNumberFormat="1" applyFont="1" applyBorder="1" applyAlignment="1" applyProtection="1">
      <alignment vertical="center" wrapText="1"/>
    </xf>
    <xf numFmtId="167" fontId="15" fillId="0" borderId="7" xfId="0" applyNumberFormat="1" applyFont="1" applyBorder="1" applyAlignment="1" applyProtection="1">
      <alignment vertical="center" wrapText="1"/>
      <protection locked="0"/>
    </xf>
    <xf numFmtId="167" fontId="15" fillId="0" borderId="25" xfId="0" applyNumberFormat="1" applyFont="1" applyBorder="1" applyAlignment="1" applyProtection="1">
      <alignment vertical="center" wrapText="1"/>
      <protection locked="0"/>
    </xf>
    <xf numFmtId="167" fontId="14" fillId="0" borderId="7" xfId="0" applyNumberFormat="1" applyFont="1" applyBorder="1" applyAlignment="1" applyProtection="1">
      <alignment vertical="center"/>
      <protection locked="0"/>
    </xf>
    <xf numFmtId="167" fontId="14" fillId="0" borderId="7" xfId="0" applyNumberFormat="1" applyFont="1" applyBorder="1" applyAlignment="1" applyProtection="1">
      <alignment vertical="center" wrapText="1"/>
      <protection locked="0"/>
    </xf>
    <xf numFmtId="167" fontId="14" fillId="0" borderId="1" xfId="0" applyNumberFormat="1" applyFont="1" applyBorder="1" applyAlignment="1" applyProtection="1">
      <alignment horizontal="center" vertical="center" wrapText="1"/>
    </xf>
    <xf numFmtId="167" fontId="15" fillId="0" borderId="7" xfId="0" applyNumberFormat="1" applyFont="1" applyBorder="1" applyAlignment="1" applyProtection="1">
      <alignment horizontal="right" vertical="center" shrinkToFit="1"/>
    </xf>
    <xf numFmtId="0" fontId="20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/>
    </xf>
    <xf numFmtId="0" fontId="11" fillId="0" borderId="0" xfId="0" applyFont="1" applyFill="1" applyProtection="1"/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/>
    <xf numFmtId="0" fontId="0" fillId="0" borderId="6" xfId="0" applyFill="1" applyBorder="1" applyAlignment="1">
      <alignment vertical="center" shrinkToFit="1"/>
    </xf>
    <xf numFmtId="0" fontId="0" fillId="0" borderId="10" xfId="0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vertical="center"/>
    </xf>
    <xf numFmtId="167" fontId="15" fillId="0" borderId="10" xfId="0" applyNumberFormat="1" applyFont="1" applyFill="1" applyBorder="1" applyAlignment="1" applyProtection="1">
      <alignment vertical="center" wrapText="1"/>
    </xf>
    <xf numFmtId="167" fontId="15" fillId="0" borderId="11" xfId="0" applyNumberFormat="1" applyFont="1" applyFill="1" applyBorder="1" applyAlignment="1" applyProtection="1">
      <alignment vertical="center" wrapText="1"/>
    </xf>
    <xf numFmtId="167" fontId="15" fillId="0" borderId="6" xfId="0" applyNumberFormat="1" applyFont="1" applyFill="1" applyBorder="1" applyAlignment="1" applyProtection="1">
      <alignment vertical="center" wrapText="1"/>
    </xf>
    <xf numFmtId="166" fontId="39" fillId="0" borderId="22" xfId="0" applyNumberFormat="1" applyFont="1" applyFill="1" applyBorder="1" applyAlignment="1" applyProtection="1">
      <alignment horizontal="center" vertical="center" wrapText="1"/>
    </xf>
    <xf numFmtId="167" fontId="15" fillId="0" borderId="21" xfId="0" applyNumberFormat="1" applyFont="1" applyFill="1" applyBorder="1" applyAlignment="1" applyProtection="1">
      <alignment horizontal="center" vertical="center" wrapText="1"/>
    </xf>
    <xf numFmtId="167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5" fillId="0" borderId="1" xfId="0" applyNumberFormat="1" applyFont="1" applyFill="1" applyBorder="1" applyAlignment="1" applyProtection="1">
      <alignment horizontal="center" vertical="center" wrapText="1"/>
    </xf>
    <xf numFmtId="167" fontId="33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10" fillId="0" borderId="0" xfId="0" applyFont="1" applyFill="1" applyAlignment="1" applyProtection="1">
      <alignment horizontal="center" vertical="top"/>
    </xf>
    <xf numFmtId="14" fontId="3" fillId="0" borderId="2" xfId="1" applyNumberFormat="1" applyFill="1" applyBorder="1" applyAlignment="1" applyProtection="1">
      <protection locked="0"/>
    </xf>
    <xf numFmtId="0" fontId="1" fillId="0" borderId="0" xfId="0" applyFont="1" applyFill="1" applyAlignment="1" applyProtection="1">
      <alignment horizontal="center" vertical="top"/>
    </xf>
    <xf numFmtId="0" fontId="0" fillId="2" borderId="0" xfId="0" applyFill="1" applyProtection="1"/>
    <xf numFmtId="0" fontId="20" fillId="2" borderId="0" xfId="0" applyFont="1" applyFill="1" applyAlignment="1" applyProtection="1">
      <alignment horizontal="center"/>
    </xf>
    <xf numFmtId="0" fontId="19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34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/>
    <xf numFmtId="0" fontId="0" fillId="2" borderId="6" xfId="0" applyFill="1" applyBorder="1" applyAlignment="1">
      <alignment vertical="center" shrinkToFit="1"/>
    </xf>
    <xf numFmtId="0" fontId="0" fillId="2" borderId="10" xfId="0" applyFill="1" applyBorder="1" applyAlignment="1" applyProtection="1">
      <alignment horizontal="center" vertical="center" shrinkToFit="1"/>
    </xf>
    <xf numFmtId="0" fontId="0" fillId="2" borderId="10" xfId="0" applyFill="1" applyBorder="1" applyAlignment="1" applyProtection="1">
      <alignment vertical="center"/>
    </xf>
    <xf numFmtId="167" fontId="15" fillId="2" borderId="10" xfId="0" applyNumberFormat="1" applyFont="1" applyFill="1" applyBorder="1" applyAlignment="1" applyProtection="1">
      <alignment vertical="center" wrapText="1"/>
    </xf>
    <xf numFmtId="167" fontId="15" fillId="2" borderId="11" xfId="0" applyNumberFormat="1" applyFont="1" applyFill="1" applyBorder="1" applyAlignment="1" applyProtection="1">
      <alignment vertical="center" wrapText="1"/>
    </xf>
    <xf numFmtId="167" fontId="15" fillId="2" borderId="6" xfId="0" applyNumberFormat="1" applyFont="1" applyFill="1" applyBorder="1" applyAlignment="1" applyProtection="1">
      <alignment vertical="center" wrapText="1"/>
    </xf>
    <xf numFmtId="0" fontId="39" fillId="2" borderId="22" xfId="0" applyFont="1" applyFill="1" applyBorder="1" applyAlignment="1" applyProtection="1">
      <alignment horizontal="center" vertical="center" wrapText="1"/>
    </xf>
    <xf numFmtId="167" fontId="15" fillId="2" borderId="21" xfId="0" applyNumberFormat="1" applyFont="1" applyFill="1" applyBorder="1" applyAlignment="1" applyProtection="1">
      <alignment horizontal="center" vertical="center" wrapText="1"/>
    </xf>
    <xf numFmtId="167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15" fillId="2" borderId="1" xfId="0" applyNumberFormat="1" applyFont="1" applyFill="1" applyBorder="1" applyAlignment="1" applyProtection="1">
      <alignment horizontal="center" vertical="center" wrapText="1"/>
    </xf>
    <xf numFmtId="167" fontId="33" fillId="2" borderId="1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Protection="1"/>
    <xf numFmtId="0" fontId="9" fillId="2" borderId="0" xfId="0" applyFont="1" applyFill="1" applyBorder="1" applyAlignment="1" applyProtection="1">
      <alignment horizontal="center"/>
    </xf>
    <xf numFmtId="0" fontId="10" fillId="2" borderId="0" xfId="0" applyFont="1" applyFill="1" applyAlignment="1" applyProtection="1">
      <alignment horizontal="center" vertical="top"/>
    </xf>
    <xf numFmtId="14" fontId="3" fillId="2" borderId="0" xfId="1" applyNumberFormat="1" applyFill="1" applyBorder="1" applyAlignment="1" applyProtection="1"/>
    <xf numFmtId="0" fontId="1" fillId="2" borderId="0" xfId="0" applyFont="1" applyFill="1" applyAlignment="1" applyProtection="1">
      <alignment horizontal="center" vertical="top"/>
    </xf>
    <xf numFmtId="2" fontId="36" fillId="2" borderId="0" xfId="0" applyNumberFormat="1" applyFont="1" applyFill="1" applyAlignment="1" applyProtection="1">
      <alignment horizontal="center" vertical="center" wrapText="1"/>
    </xf>
    <xf numFmtId="0" fontId="37" fillId="2" borderId="0" xfId="0" applyFont="1" applyFill="1" applyAlignment="1" applyProtection="1">
      <alignment horizontal="center" vertical="center"/>
    </xf>
    <xf numFmtId="0" fontId="22" fillId="2" borderId="0" xfId="0" applyNumberFormat="1" applyFont="1" applyFill="1" applyBorder="1" applyAlignment="1" applyProtection="1">
      <alignment vertical="top" wrapText="1"/>
    </xf>
    <xf numFmtId="0" fontId="0" fillId="2" borderId="23" xfId="0" applyFill="1" applyBorder="1" applyAlignment="1">
      <alignment vertical="center" shrinkToFit="1"/>
    </xf>
    <xf numFmtId="0" fontId="0" fillId="2" borderId="12" xfId="0" applyFill="1" applyBorder="1" applyAlignment="1" applyProtection="1">
      <alignment horizontal="center" vertical="center" shrinkToFit="1"/>
    </xf>
    <xf numFmtId="0" fontId="0" fillId="2" borderId="12" xfId="0" applyFill="1" applyBorder="1" applyAlignment="1" applyProtection="1">
      <alignment vertical="center"/>
    </xf>
    <xf numFmtId="167" fontId="15" fillId="2" borderId="12" xfId="0" applyNumberFormat="1" applyFont="1" applyFill="1" applyBorder="1" applyAlignment="1" applyProtection="1">
      <alignment vertical="center" wrapText="1"/>
    </xf>
    <xf numFmtId="167" fontId="15" fillId="2" borderId="13" xfId="0" applyNumberFormat="1" applyFont="1" applyFill="1" applyBorder="1" applyAlignment="1" applyProtection="1">
      <alignment vertical="center" wrapText="1"/>
    </xf>
    <xf numFmtId="167" fontId="15" fillId="2" borderId="14" xfId="0" applyNumberFormat="1" applyFont="1" applyFill="1" applyBorder="1" applyAlignment="1" applyProtection="1">
      <alignment vertical="center" wrapText="1"/>
    </xf>
    <xf numFmtId="0" fontId="39" fillId="2" borderId="18" xfId="0" applyFont="1" applyFill="1" applyBorder="1" applyAlignment="1" applyProtection="1">
      <alignment horizontal="center" vertical="center" wrapText="1"/>
    </xf>
    <xf numFmtId="167" fontId="15" fillId="2" borderId="4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 wrapText="1"/>
    </xf>
    <xf numFmtId="167" fontId="15" fillId="0" borderId="22" xfId="0" applyNumberFormat="1" applyFont="1" applyBorder="1" applyAlignment="1" applyProtection="1">
      <alignment vertical="center" shrinkToFit="1"/>
      <protection locked="0"/>
    </xf>
    <xf numFmtId="0" fontId="35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vertical="center"/>
    </xf>
    <xf numFmtId="0" fontId="17" fillId="0" borderId="0" xfId="0" applyFont="1" applyProtection="1"/>
    <xf numFmtId="0" fontId="34" fillId="0" borderId="0" xfId="0" applyFont="1" applyProtection="1"/>
    <xf numFmtId="0" fontId="45" fillId="0" borderId="0" xfId="0" applyFont="1"/>
    <xf numFmtId="0" fontId="17" fillId="0" borderId="0" xfId="0" applyFont="1"/>
    <xf numFmtId="0" fontId="17" fillId="0" borderId="0" xfId="0" applyFont="1" applyAlignment="1">
      <alignment horizontal="justify" vertical="center"/>
    </xf>
    <xf numFmtId="0" fontId="0" fillId="0" borderId="30" xfId="0" applyBorder="1" applyAlignment="1">
      <alignment vertical="top" wrapText="1"/>
    </xf>
    <xf numFmtId="0" fontId="46" fillId="0" borderId="30" xfId="0" applyFont="1" applyBorder="1" applyAlignment="1">
      <alignment horizontal="center" vertical="center" wrapText="1"/>
    </xf>
    <xf numFmtId="0" fontId="0" fillId="0" borderId="27" xfId="0" applyBorder="1" applyAlignment="1">
      <alignment vertical="top" wrapText="1"/>
    </xf>
    <xf numFmtId="0" fontId="46" fillId="0" borderId="28" xfId="0" applyFont="1" applyBorder="1" applyAlignment="1">
      <alignment horizontal="justify" vertical="center" wrapText="1"/>
    </xf>
    <xf numFmtId="0" fontId="46" fillId="0" borderId="31" xfId="0" applyFont="1" applyBorder="1" applyAlignment="1">
      <alignment horizontal="center" vertical="center" wrapText="1"/>
    </xf>
    <xf numFmtId="9" fontId="46" fillId="0" borderId="31" xfId="0" applyNumberFormat="1" applyFont="1" applyBorder="1" applyAlignment="1">
      <alignment horizontal="center" vertical="center" wrapText="1"/>
    </xf>
    <xf numFmtId="0" fontId="47" fillId="0" borderId="27" xfId="0" applyFont="1" applyBorder="1" applyAlignment="1">
      <alignment horizontal="justify" vertical="center" wrapText="1"/>
    </xf>
    <xf numFmtId="0" fontId="0" fillId="0" borderId="28" xfId="0" applyBorder="1" applyAlignment="1">
      <alignment vertical="top" wrapText="1"/>
    </xf>
    <xf numFmtId="0" fontId="49" fillId="0" borderId="27" xfId="0" applyFont="1" applyBorder="1" applyAlignment="1">
      <alignment horizontal="justify" vertical="center" wrapText="1"/>
    </xf>
    <xf numFmtId="9" fontId="46" fillId="0" borderId="30" xfId="0" applyNumberFormat="1" applyFont="1" applyBorder="1" applyAlignment="1">
      <alignment horizontal="center" vertical="center" wrapText="1"/>
    </xf>
    <xf numFmtId="0" fontId="49" fillId="0" borderId="26" xfId="0" applyFont="1" applyBorder="1" applyAlignment="1">
      <alignment horizontal="justify" vertical="center" wrapText="1"/>
    </xf>
    <xf numFmtId="9" fontId="46" fillId="0" borderId="29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34" xfId="0" applyBorder="1"/>
    <xf numFmtId="0" fontId="49" fillId="0" borderId="28" xfId="0" applyFont="1" applyBorder="1" applyAlignment="1">
      <alignment horizontal="justify" vertical="center" wrapText="1"/>
    </xf>
    <xf numFmtId="0" fontId="0" fillId="0" borderId="41" xfId="0" applyBorder="1"/>
    <xf numFmtId="0" fontId="0" fillId="0" borderId="42" xfId="0" applyBorder="1"/>
    <xf numFmtId="0" fontId="46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center" vertical="center" wrapText="1"/>
    </xf>
    <xf numFmtId="0" fontId="0" fillId="0" borderId="43" xfId="0" applyBorder="1"/>
    <xf numFmtId="0" fontId="0" fillId="0" borderId="6" xfId="0" applyBorder="1"/>
    <xf numFmtId="0" fontId="0" fillId="0" borderId="14" xfId="0" applyBorder="1"/>
    <xf numFmtId="0" fontId="1" fillId="0" borderId="0" xfId="0" applyFont="1"/>
    <xf numFmtId="0" fontId="1" fillId="0" borderId="43" xfId="0" applyFont="1" applyBorder="1"/>
    <xf numFmtId="0" fontId="1" fillId="0" borderId="6" xfId="0" applyFont="1" applyBorder="1"/>
    <xf numFmtId="0" fontId="1" fillId="0" borderId="14" xfId="0" applyFont="1" applyBorder="1"/>
    <xf numFmtId="0" fontId="52" fillId="0" borderId="10" xfId="0" applyFont="1" applyBorder="1"/>
    <xf numFmtId="0" fontId="52" fillId="0" borderId="12" xfId="0" applyFont="1" applyBorder="1"/>
    <xf numFmtId="0" fontId="52" fillId="0" borderId="0" xfId="0" applyFont="1"/>
    <xf numFmtId="0" fontId="47" fillId="0" borderId="7" xfId="0" applyFont="1" applyBorder="1"/>
    <xf numFmtId="0" fontId="49" fillId="0" borderId="45" xfId="0" applyFont="1" applyBorder="1" applyAlignment="1">
      <alignment horizontal="left" vertical="center" wrapText="1"/>
    </xf>
    <xf numFmtId="0" fontId="0" fillId="0" borderId="49" xfId="0" applyBorder="1" applyAlignment="1">
      <alignment vertical="top" wrapText="1"/>
    </xf>
    <xf numFmtId="0" fontId="46" fillId="0" borderId="51" xfId="0" applyFont="1" applyBorder="1" applyAlignment="1">
      <alignment horizontal="justify" vertical="center" wrapText="1"/>
    </xf>
    <xf numFmtId="14" fontId="46" fillId="0" borderId="52" xfId="0" applyNumberFormat="1" applyFont="1" applyBorder="1" applyAlignment="1">
      <alignment horizontal="center" vertical="center" wrapText="1"/>
    </xf>
    <xf numFmtId="0" fontId="31" fillId="0" borderId="27" xfId="0" applyFont="1" applyBorder="1" applyAlignment="1">
      <alignment horizontal="justify" vertical="center" wrapText="1"/>
    </xf>
    <xf numFmtId="0" fontId="49" fillId="0" borderId="30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51" fillId="0" borderId="33" xfId="0" applyFont="1" applyBorder="1" applyAlignment="1">
      <alignment vertical="top" wrapText="1"/>
    </xf>
    <xf numFmtId="0" fontId="51" fillId="0" borderId="30" xfId="0" applyFont="1" applyBorder="1" applyAlignment="1">
      <alignment horizontal="center" vertical="top" wrapText="1"/>
    </xf>
    <xf numFmtId="0" fontId="51" fillId="0" borderId="30" xfId="0" applyFont="1" applyBorder="1" applyAlignment="1">
      <alignment vertical="top" wrapText="1"/>
    </xf>
    <xf numFmtId="0" fontId="49" fillId="0" borderId="46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vertical="top" wrapText="1"/>
    </xf>
    <xf numFmtId="0" fontId="17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vertical="top" wrapText="1"/>
    </xf>
    <xf numFmtId="0" fontId="15" fillId="0" borderId="1" xfId="0" applyFont="1" applyBorder="1" applyAlignment="1" applyProtection="1">
      <alignment vertical="center" wrapText="1"/>
    </xf>
    <xf numFmtId="0" fontId="15" fillId="0" borderId="5" xfId="0" applyFont="1" applyBorder="1" applyAlignment="1" applyProtection="1">
      <alignment vertical="center" wrapText="1"/>
    </xf>
    <xf numFmtId="0" fontId="15" fillId="0" borderId="4" xfId="0" applyFont="1" applyBorder="1" applyAlignment="1" applyProtection="1">
      <alignment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2" fontId="44" fillId="0" borderId="0" xfId="0" applyNumberFormat="1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/>
    </xf>
    <xf numFmtId="0" fontId="15" fillId="0" borderId="1" xfId="0" applyFont="1" applyBorder="1" applyAlignment="1" applyProtection="1">
      <alignment horizontal="right" vertical="top" wrapText="1"/>
    </xf>
    <xf numFmtId="0" fontId="24" fillId="0" borderId="1" xfId="0" applyFont="1" applyBorder="1" applyAlignment="1" applyProtection="1">
      <alignment horizontal="right" vertical="top" wrapText="1"/>
    </xf>
    <xf numFmtId="0" fontId="54" fillId="0" borderId="0" xfId="0" applyFont="1" applyAlignment="1" applyProtection="1">
      <alignment horizontal="center" vertical="center"/>
    </xf>
    <xf numFmtId="0" fontId="55" fillId="0" borderId="0" xfId="0" applyFont="1" applyAlignment="1" applyProtection="1">
      <alignment vertical="center"/>
    </xf>
    <xf numFmtId="0" fontId="16" fillId="0" borderId="0" xfId="0" applyFont="1" applyProtection="1"/>
    <xf numFmtId="0" fontId="15" fillId="0" borderId="1" xfId="0" applyFont="1" applyBorder="1" applyAlignment="1" applyProtection="1">
      <alignment horizontal="left" vertical="top" wrapText="1"/>
    </xf>
    <xf numFmtId="0" fontId="19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 wrapText="1"/>
    </xf>
    <xf numFmtId="0" fontId="9" fillId="0" borderId="2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40" fillId="0" borderId="7" xfId="0" applyFont="1" applyFill="1" applyBorder="1" applyAlignment="1" applyProtection="1">
      <alignment horizontal="left" vertical="center" wrapText="1"/>
      <protection locked="0"/>
    </xf>
    <xf numFmtId="0" fontId="31" fillId="0" borderId="10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right" vertical="top" wrapText="1"/>
    </xf>
    <xf numFmtId="0" fontId="24" fillId="0" borderId="19" xfId="0" applyFont="1" applyBorder="1" applyAlignment="1" applyProtection="1">
      <alignment horizontal="right" vertical="top" wrapText="1"/>
    </xf>
    <xf numFmtId="0" fontId="7" fillId="0" borderId="20" xfId="0" applyFont="1" applyBorder="1" applyAlignment="1" applyProtection="1">
      <alignment horizontal="center" vertical="top" wrapText="1"/>
    </xf>
    <xf numFmtId="0" fontId="7" fillId="0" borderId="4" xfId="0" applyFont="1" applyBorder="1" applyAlignment="1" applyProtection="1">
      <alignment horizontal="center" vertical="top" wrapText="1"/>
    </xf>
    <xf numFmtId="0" fontId="20" fillId="0" borderId="0" xfId="0" applyFont="1" applyAlignment="1" applyProtection="1">
      <alignment horizontal="center"/>
    </xf>
    <xf numFmtId="167" fontId="13" fillId="0" borderId="15" xfId="0" applyNumberFormat="1" applyFont="1" applyBorder="1" applyAlignment="1" applyProtection="1">
      <alignment horizontal="center" vertical="top" wrapText="1"/>
    </xf>
    <xf numFmtId="167" fontId="13" fillId="0" borderId="8" xfId="0" applyNumberFormat="1" applyFont="1" applyBorder="1" applyAlignment="1" applyProtection="1">
      <alignment horizontal="center" vertical="top" wrapText="1"/>
    </xf>
    <xf numFmtId="167" fontId="13" fillId="0" borderId="24" xfId="0" applyNumberFormat="1" applyFont="1" applyBorder="1" applyAlignment="1" applyProtection="1">
      <alignment horizontal="center" vertical="top" wrapText="1"/>
    </xf>
    <xf numFmtId="0" fontId="53" fillId="0" borderId="0" xfId="0" applyFont="1" applyAlignment="1" applyProtection="1">
      <alignment horizontal="right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0" fontId="46" fillId="0" borderId="36" xfId="0" applyFont="1" applyBorder="1" applyAlignment="1">
      <alignment vertical="center" wrapText="1"/>
    </xf>
    <xf numFmtId="0" fontId="0" fillId="0" borderId="37" xfId="0" applyFont="1" applyBorder="1" applyAlignment="1"/>
    <xf numFmtId="0" fontId="0" fillId="0" borderId="38" xfId="0" applyFont="1" applyBorder="1" applyAlignment="1"/>
    <xf numFmtId="0" fontId="0" fillId="0" borderId="39" xfId="0" applyFont="1" applyBorder="1" applyAlignment="1"/>
    <xf numFmtId="0" fontId="0" fillId="0" borderId="34" xfId="0" applyFont="1" applyBorder="1" applyAlignment="1"/>
    <xf numFmtId="0" fontId="0" fillId="0" borderId="40" xfId="0" applyFont="1" applyBorder="1" applyAlignme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6" fillId="0" borderId="47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justify" vertical="center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46" fillId="0" borderId="26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Процентный 2" xfId="4"/>
    <cellStyle name="Процентн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4</xdr:row>
      <xdr:rowOff>95250</xdr:rowOff>
    </xdr:from>
    <xdr:to>
      <xdr:col>6</xdr:col>
      <xdr:colOff>228600</xdr:colOff>
      <xdr:row>6</xdr:row>
      <xdr:rowOff>161925</xdr:rowOff>
    </xdr:to>
    <xdr:pic>
      <xdr:nvPicPr>
        <xdr:cNvPr id="1728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476375"/>
          <a:ext cx="428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3" tint="0.59999389629810485"/>
    <pageSetUpPr fitToPage="1"/>
  </sheetPr>
  <dimension ref="A1:K74"/>
  <sheetViews>
    <sheetView tabSelected="1" workbookViewId="0">
      <selection activeCell="F61" sqref="F61"/>
    </sheetView>
  </sheetViews>
  <sheetFormatPr defaultRowHeight="15"/>
  <cols>
    <col min="1" max="1" width="6.140625" style="16" customWidth="1"/>
    <col min="2" max="2" width="44.28515625" style="17" customWidth="1"/>
    <col min="3" max="3" width="9.140625" style="19"/>
    <col min="4" max="4" width="12.5703125" style="19" customWidth="1"/>
    <col min="5" max="5" width="12.42578125" style="70" customWidth="1"/>
    <col min="6" max="7" width="12.5703125" style="124" customWidth="1"/>
    <col min="8" max="8" width="0.7109375" style="16" customWidth="1"/>
    <col min="9" max="9" width="13.140625" style="162" customWidth="1"/>
    <col min="10" max="16384" width="9.140625" style="17"/>
  </cols>
  <sheetData>
    <row r="1" spans="1:11" ht="38.25" customHeight="1">
      <c r="B1" s="1"/>
      <c r="C1" s="88"/>
      <c r="D1" s="88"/>
      <c r="E1" s="231" t="s">
        <v>153</v>
      </c>
      <c r="F1" s="231"/>
      <c r="G1" s="231"/>
    </row>
    <row r="2" spans="1:11" ht="36.75" customHeight="1">
      <c r="B2" s="18"/>
      <c r="C2" s="89"/>
      <c r="D2" s="89"/>
      <c r="E2" s="251" t="s">
        <v>151</v>
      </c>
      <c r="F2" s="251"/>
      <c r="G2" s="251"/>
    </row>
    <row r="3" spans="1:11" ht="6.75" hidden="1" customHeight="1"/>
    <row r="4" spans="1:11" ht="18">
      <c r="A4" s="247" t="s">
        <v>6</v>
      </c>
      <c r="B4" s="247"/>
      <c r="C4" s="247"/>
      <c r="D4" s="247"/>
      <c r="E4" s="247"/>
      <c r="F4" s="247" t="s">
        <v>102</v>
      </c>
      <c r="G4" s="247"/>
    </row>
    <row r="5" spans="1:11" ht="18">
      <c r="A5" s="20"/>
      <c r="B5" s="91"/>
      <c r="C5" s="91"/>
      <c r="D5" s="91"/>
      <c r="E5" s="103"/>
      <c r="F5" s="125"/>
      <c r="G5" s="125"/>
    </row>
    <row r="6" spans="1:11" ht="15.75">
      <c r="A6" s="230" t="s">
        <v>123</v>
      </c>
      <c r="B6" s="230"/>
      <c r="C6" s="230"/>
      <c r="D6" s="230"/>
      <c r="E6" s="230"/>
      <c r="F6" s="126"/>
      <c r="G6" s="126"/>
    </row>
    <row r="7" spans="1:11" ht="18" customHeight="1">
      <c r="A7" s="230" t="s">
        <v>113</v>
      </c>
      <c r="B7" s="230"/>
      <c r="C7" s="230"/>
      <c r="D7" s="230"/>
      <c r="E7" s="230"/>
      <c r="F7" s="126"/>
      <c r="G7" s="126"/>
      <c r="K7" s="70"/>
    </row>
    <row r="8" spans="1:11" ht="18" customHeight="1">
      <c r="A8" s="230" t="s">
        <v>152</v>
      </c>
      <c r="B8" s="230"/>
      <c r="C8" s="230"/>
      <c r="D8" s="230"/>
      <c r="E8" s="230"/>
      <c r="F8" s="126"/>
      <c r="G8" s="126"/>
    </row>
    <row r="9" spans="1:11" ht="18" customHeight="1">
      <c r="A9" s="92"/>
      <c r="B9" s="92"/>
      <c r="C9" s="92"/>
      <c r="D9" s="92"/>
      <c r="E9" s="104"/>
      <c r="F9" s="126"/>
      <c r="G9" s="126"/>
    </row>
    <row r="10" spans="1:11" ht="15.75">
      <c r="A10" s="238" t="s">
        <v>53</v>
      </c>
      <c r="B10" s="238"/>
      <c r="C10" s="238"/>
      <c r="D10" s="87"/>
      <c r="E10" s="105"/>
      <c r="F10" s="127"/>
      <c r="G10" s="127"/>
    </row>
    <row r="11" spans="1:11" ht="34.5" customHeight="1">
      <c r="A11" s="235"/>
      <c r="B11" s="236"/>
      <c r="C11" s="237"/>
      <c r="D11" s="159" t="str">
        <f>IF(A11="","не заполнено","")</f>
        <v>не заполнено</v>
      </c>
      <c r="E11" s="66"/>
      <c r="F11" s="128"/>
      <c r="G11" s="128"/>
      <c r="H11" s="68">
        <f>IF(D11="",1,0)</f>
        <v>0</v>
      </c>
    </row>
    <row r="12" spans="1:11" ht="8.25" customHeight="1">
      <c r="A12" s="21"/>
      <c r="B12" s="22"/>
      <c r="C12" s="22"/>
      <c r="D12" s="22"/>
      <c r="E12" s="106"/>
      <c r="F12" s="129"/>
      <c r="G12" s="129"/>
    </row>
    <row r="13" spans="1:11" ht="15" customHeight="1" thickBot="1">
      <c r="A13" s="69"/>
      <c r="B13" s="76"/>
      <c r="C13" s="76"/>
      <c r="D13" s="76"/>
      <c r="E13" s="107"/>
      <c r="F13" s="130"/>
      <c r="G13" s="130"/>
    </row>
    <row r="14" spans="1:11" ht="34.5" customHeight="1" thickBot="1">
      <c r="A14" s="78" t="s">
        <v>54</v>
      </c>
      <c r="B14" s="79" t="s">
        <v>3</v>
      </c>
      <c r="C14" s="79" t="s">
        <v>1</v>
      </c>
      <c r="D14" s="240" t="s">
        <v>154</v>
      </c>
      <c r="E14" s="241"/>
      <c r="F14" s="241"/>
      <c r="G14" s="242"/>
    </row>
    <row r="15" spans="1:11" ht="20.25" customHeight="1" thickBot="1">
      <c r="A15" s="243" t="s">
        <v>116</v>
      </c>
      <c r="B15" s="244"/>
      <c r="C15" s="77">
        <v>10</v>
      </c>
      <c r="D15" s="160"/>
      <c r="E15" s="108"/>
      <c r="F15" s="131"/>
      <c r="G15" s="151"/>
      <c r="H15" s="68">
        <f>IF(I15="",1,0)</f>
        <v>0</v>
      </c>
      <c r="I15" s="162" t="str">
        <f>IF(D15="","не заполнено","")</f>
        <v>не заполнено</v>
      </c>
      <c r="J15" s="17" t="s">
        <v>104</v>
      </c>
    </row>
    <row r="16" spans="1:11" ht="18">
      <c r="A16" s="245" t="s">
        <v>7</v>
      </c>
      <c r="B16" s="246"/>
      <c r="C16" s="23" t="s">
        <v>2</v>
      </c>
      <c r="D16" s="248" t="s">
        <v>2</v>
      </c>
      <c r="E16" s="249"/>
      <c r="F16" s="249"/>
      <c r="G16" s="250"/>
      <c r="H16" s="68"/>
    </row>
    <row r="17" spans="1:9" ht="33" customHeight="1">
      <c r="A17" s="220" t="s">
        <v>8</v>
      </c>
      <c r="B17" s="216" t="s">
        <v>155</v>
      </c>
      <c r="C17" s="26">
        <v>20</v>
      </c>
      <c r="D17" s="102">
        <f>D18+D19</f>
        <v>0</v>
      </c>
      <c r="E17" s="109"/>
      <c r="F17" s="132"/>
      <c r="G17" s="152"/>
      <c r="H17" s="68"/>
    </row>
    <row r="18" spans="1:9" ht="31.5" customHeight="1">
      <c r="A18" s="24" t="s">
        <v>13</v>
      </c>
      <c r="B18" s="25" t="s">
        <v>156</v>
      </c>
      <c r="C18" s="83">
        <v>21</v>
      </c>
      <c r="D18" s="99"/>
      <c r="E18" s="110"/>
      <c r="F18" s="133"/>
      <c r="G18" s="153"/>
      <c r="H18" s="68">
        <f>IF(I18="",1,0)</f>
        <v>0</v>
      </c>
      <c r="I18" s="162" t="str">
        <f>IF(D18="","не заполнено","")</f>
        <v>не заполнено</v>
      </c>
    </row>
    <row r="19" spans="1:9" ht="21" customHeight="1">
      <c r="A19" s="24" t="s">
        <v>15</v>
      </c>
      <c r="B19" s="25" t="s">
        <v>56</v>
      </c>
      <c r="C19" s="83">
        <v>22</v>
      </c>
      <c r="D19" s="100"/>
      <c r="E19" s="111"/>
      <c r="F19" s="134"/>
      <c r="G19" s="154"/>
      <c r="H19" s="68">
        <f>IF(I19="",1,0)</f>
        <v>0</v>
      </c>
      <c r="I19" s="162" t="str">
        <f>IF(D19="","не заполнено","")</f>
        <v>не заполнено</v>
      </c>
    </row>
    <row r="20" spans="1:9" ht="21" customHeight="1">
      <c r="A20" s="220" t="s">
        <v>9</v>
      </c>
      <c r="B20" s="216" t="s">
        <v>55</v>
      </c>
      <c r="C20" s="26">
        <v>30</v>
      </c>
      <c r="D20" s="97"/>
      <c r="E20" s="111"/>
      <c r="F20" s="134"/>
      <c r="G20" s="154"/>
      <c r="H20" s="68">
        <f>IF(I20="",1,0)</f>
        <v>0</v>
      </c>
      <c r="I20" s="162" t="str">
        <f>IF(D20="","не заполнено","")</f>
        <v>не заполнено</v>
      </c>
    </row>
    <row r="21" spans="1:9" ht="21.75" customHeight="1" thickBot="1">
      <c r="A21" s="221" t="s">
        <v>10</v>
      </c>
      <c r="B21" s="217" t="s">
        <v>120</v>
      </c>
      <c r="C21" s="28">
        <v>40</v>
      </c>
      <c r="D21" s="98"/>
      <c r="E21" s="112"/>
      <c r="F21" s="135"/>
      <c r="G21" s="155"/>
      <c r="H21" s="68">
        <f>IF(I21="",1,0)</f>
        <v>0</v>
      </c>
      <c r="I21" s="162" t="str">
        <f>IF(D21="","не заполнено","")</f>
        <v>не заполнено</v>
      </c>
    </row>
    <row r="22" spans="1:9" ht="20.100000000000001" customHeight="1" thickBot="1">
      <c r="A22" s="239" t="s">
        <v>51</v>
      </c>
      <c r="B22" s="234"/>
      <c r="C22" s="77">
        <v>50</v>
      </c>
      <c r="D22" s="96">
        <f>D17+D20+D21</f>
        <v>0</v>
      </c>
      <c r="E22" s="113"/>
      <c r="F22" s="136"/>
      <c r="G22" s="156"/>
      <c r="H22" s="68"/>
    </row>
    <row r="23" spans="1:9" ht="54" customHeight="1" thickBot="1">
      <c r="A23" s="233" t="s">
        <v>11</v>
      </c>
      <c r="B23" s="234"/>
      <c r="C23" s="81" t="s">
        <v>2</v>
      </c>
      <c r="D23" s="82" t="s">
        <v>101</v>
      </c>
      <c r="E23" s="114" t="s">
        <v>99</v>
      </c>
      <c r="F23" s="137" t="s">
        <v>100</v>
      </c>
      <c r="G23" s="157" t="s">
        <v>121</v>
      </c>
      <c r="H23" s="68"/>
    </row>
    <row r="24" spans="1:9" ht="20.100000000000001" customHeight="1">
      <c r="A24" s="219" t="s">
        <v>8</v>
      </c>
      <c r="B24" s="218" t="s">
        <v>12</v>
      </c>
      <c r="C24" s="80">
        <v>60</v>
      </c>
      <c r="D24" s="94">
        <f>E24+F24+G24</f>
        <v>0</v>
      </c>
      <c r="E24" s="115">
        <f>E25+E26+E27+E30+E31+E32+E33+E34</f>
        <v>0</v>
      </c>
      <c r="F24" s="138">
        <f>F25+F26+F27+F30+F31+F32+F33+F34</f>
        <v>0</v>
      </c>
      <c r="G24" s="158">
        <f>G25+G26+G27+G30+G31+G32+G33+G34</f>
        <v>0</v>
      </c>
      <c r="H24" s="68"/>
    </row>
    <row r="25" spans="1:9" ht="20.100000000000001" customHeight="1">
      <c r="A25" s="83" t="s">
        <v>13</v>
      </c>
      <c r="B25" s="25" t="s">
        <v>14</v>
      </c>
      <c r="C25" s="83">
        <v>61</v>
      </c>
      <c r="D25" s="101">
        <f>E25+F25+G25</f>
        <v>0</v>
      </c>
      <c r="E25" s="116"/>
      <c r="F25" s="139"/>
      <c r="G25" s="139"/>
      <c r="H25" s="68">
        <f t="shared" ref="H25:H33" si="0">IF(I25="",1,0)</f>
        <v>0</v>
      </c>
      <c r="I25" s="162" t="str">
        <f t="shared" ref="I25:I33" si="1">IF(D25="","не заполнено",IF(E25="","не заполнено",IF(F25="","не заполнено",IF(G25="","не заполнено",""))))</f>
        <v>не заполнено</v>
      </c>
    </row>
    <row r="26" spans="1:9" ht="31.5" customHeight="1">
      <c r="A26" s="83" t="s">
        <v>15</v>
      </c>
      <c r="B26" s="25" t="s">
        <v>16</v>
      </c>
      <c r="C26" s="83">
        <v>62</v>
      </c>
      <c r="D26" s="101">
        <f t="shared" ref="D26:D58" si="2">E26+F26+G26</f>
        <v>0</v>
      </c>
      <c r="E26" s="116"/>
      <c r="F26" s="139"/>
      <c r="G26" s="139"/>
      <c r="H26" s="68">
        <f t="shared" si="0"/>
        <v>0</v>
      </c>
      <c r="I26" s="162" t="str">
        <f t="shared" si="1"/>
        <v>не заполнено</v>
      </c>
    </row>
    <row r="27" spans="1:9" ht="20.100000000000001" customHeight="1">
      <c r="A27" s="83" t="s">
        <v>17</v>
      </c>
      <c r="B27" s="25" t="s">
        <v>18</v>
      </c>
      <c r="C27" s="83">
        <v>63</v>
      </c>
      <c r="D27" s="101">
        <f t="shared" si="2"/>
        <v>0</v>
      </c>
      <c r="E27" s="116">
        <f>E28+E29</f>
        <v>0</v>
      </c>
      <c r="F27" s="139">
        <f>F28+F29</f>
        <v>0</v>
      </c>
      <c r="G27" s="139">
        <f>G28+G29</f>
        <v>0</v>
      </c>
      <c r="H27" s="68">
        <f t="shared" si="0"/>
        <v>1</v>
      </c>
      <c r="I27" s="162" t="str">
        <f t="shared" si="1"/>
        <v/>
      </c>
    </row>
    <row r="28" spans="1:9" ht="20.100000000000001" customHeight="1">
      <c r="A28" s="83" t="s">
        <v>158</v>
      </c>
      <c r="B28" s="25" t="s">
        <v>159</v>
      </c>
      <c r="C28" s="83" t="s">
        <v>160</v>
      </c>
      <c r="D28" s="101">
        <f>E28+F28+G28</f>
        <v>0</v>
      </c>
      <c r="E28" s="116"/>
      <c r="F28" s="139"/>
      <c r="G28" s="139"/>
      <c r="H28" s="68"/>
    </row>
    <row r="29" spans="1:9" ht="20.100000000000001" customHeight="1">
      <c r="A29" s="83" t="s">
        <v>157</v>
      </c>
      <c r="B29" s="25" t="s">
        <v>161</v>
      </c>
      <c r="C29" s="83" t="s">
        <v>162</v>
      </c>
      <c r="D29" s="101">
        <f>E29+F29+G29</f>
        <v>0</v>
      </c>
      <c r="E29" s="116"/>
      <c r="F29" s="139"/>
      <c r="G29" s="139"/>
      <c r="H29" s="68"/>
    </row>
    <row r="30" spans="1:9" ht="30" customHeight="1">
      <c r="A30" s="83" t="s">
        <v>19</v>
      </c>
      <c r="B30" s="25" t="s">
        <v>117</v>
      </c>
      <c r="C30" s="83">
        <v>64</v>
      </c>
      <c r="D30" s="101">
        <f t="shared" si="2"/>
        <v>0</v>
      </c>
      <c r="E30" s="116"/>
      <c r="F30" s="139"/>
      <c r="G30" s="139"/>
      <c r="H30" s="68">
        <f t="shared" si="0"/>
        <v>0</v>
      </c>
      <c r="I30" s="162" t="str">
        <f t="shared" si="1"/>
        <v>не заполнено</v>
      </c>
    </row>
    <row r="31" spans="1:9" ht="20.100000000000001" customHeight="1">
      <c r="A31" s="83" t="s">
        <v>20</v>
      </c>
      <c r="B31" s="25" t="s">
        <v>21</v>
      </c>
      <c r="C31" s="83">
        <v>65</v>
      </c>
      <c r="D31" s="101">
        <f t="shared" si="2"/>
        <v>0</v>
      </c>
      <c r="E31" s="116"/>
      <c r="F31" s="139"/>
      <c r="G31" s="139"/>
      <c r="H31" s="68">
        <f t="shared" si="0"/>
        <v>0</v>
      </c>
      <c r="I31" s="162" t="str">
        <f t="shared" si="1"/>
        <v>не заполнено</v>
      </c>
    </row>
    <row r="32" spans="1:9" ht="20.100000000000001" customHeight="1">
      <c r="A32" s="83" t="s">
        <v>22</v>
      </c>
      <c r="B32" s="25" t="s">
        <v>57</v>
      </c>
      <c r="C32" s="83">
        <v>66</v>
      </c>
      <c r="D32" s="101">
        <f t="shared" si="2"/>
        <v>0</v>
      </c>
      <c r="E32" s="116"/>
      <c r="F32" s="139"/>
      <c r="G32" s="139"/>
      <c r="H32" s="68">
        <f t="shared" si="0"/>
        <v>0</v>
      </c>
      <c r="I32" s="162" t="str">
        <f t="shared" si="1"/>
        <v>не заполнено</v>
      </c>
    </row>
    <row r="33" spans="1:9" ht="34.5" customHeight="1">
      <c r="A33" s="83" t="s">
        <v>23</v>
      </c>
      <c r="B33" s="25" t="s">
        <v>78</v>
      </c>
      <c r="C33" s="83">
        <v>67</v>
      </c>
      <c r="D33" s="101">
        <f t="shared" si="2"/>
        <v>0</v>
      </c>
      <c r="E33" s="116"/>
      <c r="F33" s="139"/>
      <c r="G33" s="139"/>
      <c r="H33" s="68">
        <f t="shared" si="0"/>
        <v>0</v>
      </c>
      <c r="I33" s="162" t="str">
        <f t="shared" si="1"/>
        <v>не заполнено</v>
      </c>
    </row>
    <row r="34" spans="1:9" ht="20.25" customHeight="1">
      <c r="A34" s="26" t="s">
        <v>163</v>
      </c>
      <c r="B34" s="216" t="s">
        <v>119</v>
      </c>
      <c r="C34" s="26">
        <v>68</v>
      </c>
      <c r="D34" s="95">
        <f t="shared" si="2"/>
        <v>0</v>
      </c>
      <c r="E34" s="118">
        <f t="shared" ref="E34:G34" si="3">E35+E36+E37+E38</f>
        <v>0</v>
      </c>
      <c r="F34" s="141">
        <f t="shared" si="3"/>
        <v>0</v>
      </c>
      <c r="G34" s="141">
        <f t="shared" si="3"/>
        <v>0</v>
      </c>
      <c r="H34" s="68"/>
    </row>
    <row r="35" spans="1:9" ht="22.5" customHeight="1">
      <c r="A35" s="83" t="s">
        <v>59</v>
      </c>
      <c r="B35" s="25" t="s">
        <v>79</v>
      </c>
      <c r="C35" s="83" t="s">
        <v>80</v>
      </c>
      <c r="D35" s="101">
        <f>E35+F35+G35</f>
        <v>0</v>
      </c>
      <c r="E35" s="116"/>
      <c r="F35" s="139"/>
      <c r="G35" s="139"/>
      <c r="H35" s="68">
        <f t="shared" ref="H35:H42" si="4">IF(I35="",1,0)</f>
        <v>0</v>
      </c>
      <c r="I35" s="162" t="str">
        <f t="shared" ref="I35:I42" si="5">IF(D35="","не заполнено",IF(E35="","не заполнено",IF(F35="","не заполнено",IF(G35="","не заполнено",""))))</f>
        <v>не заполнено</v>
      </c>
    </row>
    <row r="36" spans="1:9" ht="22.5" customHeight="1">
      <c r="A36" s="83" t="s">
        <v>60</v>
      </c>
      <c r="B36" s="25" t="s">
        <v>38</v>
      </c>
      <c r="C36" s="83" t="s">
        <v>81</v>
      </c>
      <c r="D36" s="101">
        <f>E36+F36+G36</f>
        <v>0</v>
      </c>
      <c r="E36" s="116"/>
      <c r="F36" s="139"/>
      <c r="G36" s="139"/>
      <c r="H36" s="68">
        <f t="shared" si="4"/>
        <v>0</v>
      </c>
      <c r="I36" s="162" t="str">
        <f t="shared" si="5"/>
        <v>не заполнено</v>
      </c>
    </row>
    <row r="37" spans="1:9" ht="24" customHeight="1">
      <c r="A37" s="84" t="s">
        <v>61</v>
      </c>
      <c r="B37" s="27" t="s">
        <v>63</v>
      </c>
      <c r="C37" s="83" t="s">
        <v>82</v>
      </c>
      <c r="D37" s="101">
        <f t="shared" si="2"/>
        <v>0</v>
      </c>
      <c r="E37" s="116"/>
      <c r="F37" s="139"/>
      <c r="G37" s="139"/>
      <c r="H37" s="68">
        <f t="shared" si="4"/>
        <v>0</v>
      </c>
      <c r="I37" s="162" t="str">
        <f t="shared" si="5"/>
        <v>не заполнено</v>
      </c>
    </row>
    <row r="38" spans="1:9" ht="28.5" customHeight="1">
      <c r="A38" s="84" t="s">
        <v>62</v>
      </c>
      <c r="B38" s="25" t="s">
        <v>77</v>
      </c>
      <c r="C38" s="83" t="s">
        <v>83</v>
      </c>
      <c r="D38" s="101">
        <f t="shared" si="2"/>
        <v>0</v>
      </c>
      <c r="E38" s="116"/>
      <c r="F38" s="139"/>
      <c r="G38" s="139"/>
      <c r="H38" s="68">
        <f t="shared" si="4"/>
        <v>0</v>
      </c>
      <c r="I38" s="162" t="str">
        <f t="shared" si="5"/>
        <v>не заполнено</v>
      </c>
    </row>
    <row r="39" spans="1:9" ht="21.75" customHeight="1">
      <c r="A39" s="26" t="s">
        <v>9</v>
      </c>
      <c r="B39" s="216" t="s">
        <v>58</v>
      </c>
      <c r="C39" s="26">
        <v>70</v>
      </c>
      <c r="D39" s="95">
        <f t="shared" si="2"/>
        <v>0</v>
      </c>
      <c r="E39" s="117"/>
      <c r="F39" s="140"/>
      <c r="G39" s="140"/>
      <c r="H39" s="68">
        <f t="shared" si="4"/>
        <v>0</v>
      </c>
      <c r="I39" s="162" t="str">
        <f t="shared" si="5"/>
        <v>не заполнено</v>
      </c>
    </row>
    <row r="40" spans="1:9" ht="20.100000000000001" customHeight="1">
      <c r="A40" s="26" t="s">
        <v>10</v>
      </c>
      <c r="B40" s="216" t="s">
        <v>24</v>
      </c>
      <c r="C40" s="26">
        <v>80</v>
      </c>
      <c r="D40" s="95">
        <f t="shared" si="2"/>
        <v>0</v>
      </c>
      <c r="E40" s="117"/>
      <c r="F40" s="140"/>
      <c r="G40" s="140"/>
      <c r="H40" s="68">
        <f t="shared" si="4"/>
        <v>0</v>
      </c>
      <c r="I40" s="162" t="str">
        <f t="shared" si="5"/>
        <v>не заполнено</v>
      </c>
    </row>
    <row r="41" spans="1:9" ht="20.100000000000001" customHeight="1">
      <c r="A41" s="26" t="s">
        <v>25</v>
      </c>
      <c r="B41" s="216" t="s">
        <v>26</v>
      </c>
      <c r="C41" s="26">
        <v>90</v>
      </c>
      <c r="D41" s="95">
        <f t="shared" si="2"/>
        <v>0</v>
      </c>
      <c r="E41" s="117"/>
      <c r="F41" s="140"/>
      <c r="G41" s="140"/>
      <c r="H41" s="68">
        <f t="shared" si="4"/>
        <v>0</v>
      </c>
      <c r="I41" s="162" t="str">
        <f t="shared" si="5"/>
        <v>не заполнено</v>
      </c>
    </row>
    <row r="42" spans="1:9" ht="20.100000000000001" customHeight="1">
      <c r="A42" s="26" t="s">
        <v>27</v>
      </c>
      <c r="B42" s="216" t="s">
        <v>105</v>
      </c>
      <c r="C42" s="26">
        <v>100</v>
      </c>
      <c r="D42" s="95">
        <f t="shared" si="2"/>
        <v>0</v>
      </c>
      <c r="E42" s="117"/>
      <c r="F42" s="140"/>
      <c r="G42" s="140"/>
      <c r="H42" s="68">
        <f t="shared" si="4"/>
        <v>0</v>
      </c>
      <c r="I42" s="162" t="str">
        <f t="shared" si="5"/>
        <v>не заполнено</v>
      </c>
    </row>
    <row r="43" spans="1:9" ht="44.25" customHeight="1">
      <c r="A43" s="26" t="s">
        <v>28</v>
      </c>
      <c r="B43" s="216" t="s">
        <v>97</v>
      </c>
      <c r="C43" s="26">
        <v>110</v>
      </c>
      <c r="D43" s="95">
        <f t="shared" si="2"/>
        <v>0</v>
      </c>
      <c r="E43" s="118">
        <f>E44+E45+E46+E47+E48+E49+E50+E51</f>
        <v>0</v>
      </c>
      <c r="F43" s="141">
        <f>F44+F45+F46+F47+F48+F49+F50+F51</f>
        <v>0</v>
      </c>
      <c r="G43" s="141">
        <f>G44+G45+G46+G47+G48+G49+G50+G51</f>
        <v>0</v>
      </c>
      <c r="H43" s="68"/>
    </row>
    <row r="44" spans="1:9" ht="20.100000000000001" customHeight="1">
      <c r="A44" s="83" t="s">
        <v>29</v>
      </c>
      <c r="B44" s="25" t="s">
        <v>30</v>
      </c>
      <c r="C44" s="83">
        <v>111</v>
      </c>
      <c r="D44" s="101">
        <f t="shared" si="2"/>
        <v>0</v>
      </c>
      <c r="E44" s="116"/>
      <c r="F44" s="139"/>
      <c r="G44" s="139"/>
      <c r="H44" s="68">
        <f t="shared" ref="H44:H52" si="6">IF(I44="",1,0)</f>
        <v>0</v>
      </c>
      <c r="I44" s="162" t="str">
        <f t="shared" ref="I44:I52" si="7">IF(D44="","не заполнено",IF(E44="","не заполнено",IF(F44="","не заполнено",IF(G44="","не заполнено",""))))</f>
        <v>не заполнено</v>
      </c>
    </row>
    <row r="45" spans="1:9" ht="20.100000000000001" customHeight="1">
      <c r="A45" s="83" t="s">
        <v>31</v>
      </c>
      <c r="B45" s="25" t="s">
        <v>32</v>
      </c>
      <c r="C45" s="83">
        <v>112</v>
      </c>
      <c r="D45" s="101">
        <f t="shared" si="2"/>
        <v>0</v>
      </c>
      <c r="E45" s="116"/>
      <c r="F45" s="139"/>
      <c r="G45" s="139"/>
      <c r="H45" s="68">
        <f t="shared" si="6"/>
        <v>0</v>
      </c>
      <c r="I45" s="162" t="str">
        <f t="shared" si="7"/>
        <v>не заполнено</v>
      </c>
    </row>
    <row r="46" spans="1:9" ht="20.100000000000001" customHeight="1">
      <c r="A46" s="83" t="s">
        <v>39</v>
      </c>
      <c r="B46" s="25" t="s">
        <v>76</v>
      </c>
      <c r="C46" s="83">
        <v>113</v>
      </c>
      <c r="D46" s="101">
        <f t="shared" si="2"/>
        <v>0</v>
      </c>
      <c r="E46" s="116"/>
      <c r="F46" s="139"/>
      <c r="G46" s="139"/>
      <c r="H46" s="68">
        <f t="shared" si="6"/>
        <v>0</v>
      </c>
      <c r="I46" s="162" t="str">
        <f t="shared" si="7"/>
        <v>не заполнено</v>
      </c>
    </row>
    <row r="47" spans="1:9" ht="33" customHeight="1">
      <c r="A47" s="85" t="s">
        <v>40</v>
      </c>
      <c r="B47" s="25" t="s">
        <v>33</v>
      </c>
      <c r="C47" s="83">
        <v>114</v>
      </c>
      <c r="D47" s="101">
        <f t="shared" si="2"/>
        <v>0</v>
      </c>
      <c r="E47" s="116"/>
      <c r="F47" s="139"/>
      <c r="G47" s="139"/>
      <c r="H47" s="68">
        <f t="shared" si="6"/>
        <v>0</v>
      </c>
      <c r="I47" s="162" t="str">
        <f t="shared" si="7"/>
        <v>не заполнено</v>
      </c>
    </row>
    <row r="48" spans="1:9" ht="20.100000000000001" customHeight="1">
      <c r="A48" s="86" t="s">
        <v>106</v>
      </c>
      <c r="B48" s="25" t="s">
        <v>34</v>
      </c>
      <c r="C48" s="83">
        <v>115</v>
      </c>
      <c r="D48" s="101">
        <f t="shared" si="2"/>
        <v>0</v>
      </c>
      <c r="E48" s="116"/>
      <c r="F48" s="139"/>
      <c r="G48" s="139"/>
      <c r="H48" s="68">
        <f t="shared" si="6"/>
        <v>0</v>
      </c>
      <c r="I48" s="162" t="str">
        <f t="shared" si="7"/>
        <v>не заполнено</v>
      </c>
    </row>
    <row r="49" spans="1:9" ht="20.100000000000001" customHeight="1">
      <c r="A49" s="83" t="s">
        <v>107</v>
      </c>
      <c r="B49" s="25" t="s">
        <v>35</v>
      </c>
      <c r="C49" s="83">
        <v>116</v>
      </c>
      <c r="D49" s="101">
        <f t="shared" si="2"/>
        <v>0</v>
      </c>
      <c r="E49" s="116"/>
      <c r="F49" s="139"/>
      <c r="G49" s="139"/>
      <c r="H49" s="68">
        <f t="shared" si="6"/>
        <v>0</v>
      </c>
      <c r="I49" s="162" t="str">
        <f t="shared" si="7"/>
        <v>не заполнено</v>
      </c>
    </row>
    <row r="50" spans="1:9" ht="20.100000000000001" customHeight="1">
      <c r="A50" s="83" t="s">
        <v>108</v>
      </c>
      <c r="B50" s="25" t="s">
        <v>36</v>
      </c>
      <c r="C50" s="83">
        <v>117</v>
      </c>
      <c r="D50" s="101">
        <f t="shared" si="2"/>
        <v>0</v>
      </c>
      <c r="E50" s="116"/>
      <c r="F50" s="139"/>
      <c r="G50" s="139"/>
      <c r="H50" s="68">
        <f t="shared" si="6"/>
        <v>0</v>
      </c>
      <c r="I50" s="162" t="str">
        <f t="shared" si="7"/>
        <v>не заполнено</v>
      </c>
    </row>
    <row r="51" spans="1:9" ht="20.100000000000001" customHeight="1">
      <c r="A51" s="83" t="s">
        <v>109</v>
      </c>
      <c r="B51" s="25" t="s">
        <v>0</v>
      </c>
      <c r="C51" s="83">
        <v>118</v>
      </c>
      <c r="D51" s="101">
        <f t="shared" si="2"/>
        <v>0</v>
      </c>
      <c r="E51" s="116"/>
      <c r="F51" s="139"/>
      <c r="G51" s="139"/>
      <c r="H51" s="68">
        <f t="shared" si="6"/>
        <v>0</v>
      </c>
      <c r="I51" s="162" t="str">
        <f t="shared" si="7"/>
        <v>не заполнено</v>
      </c>
    </row>
    <row r="52" spans="1:9" s="228" customFormat="1" ht="20.100000000000001" customHeight="1">
      <c r="A52" s="26" t="s">
        <v>37</v>
      </c>
      <c r="B52" s="216" t="s">
        <v>114</v>
      </c>
      <c r="C52" s="26">
        <v>120</v>
      </c>
      <c r="D52" s="95">
        <f t="shared" si="2"/>
        <v>0</v>
      </c>
      <c r="E52" s="117"/>
      <c r="F52" s="140"/>
      <c r="G52" s="140"/>
      <c r="H52" s="226">
        <f t="shared" si="6"/>
        <v>0</v>
      </c>
      <c r="I52" s="227" t="str">
        <f t="shared" si="7"/>
        <v>не заполнено</v>
      </c>
    </row>
    <row r="53" spans="1:9" ht="20.100000000000001" customHeight="1">
      <c r="A53" s="26" t="s">
        <v>110</v>
      </c>
      <c r="B53" s="216" t="s">
        <v>118</v>
      </c>
      <c r="C53" s="26">
        <v>130</v>
      </c>
      <c r="D53" s="95">
        <f t="shared" si="2"/>
        <v>0</v>
      </c>
      <c r="E53" s="118">
        <f t="shared" ref="E53:G53" si="8">E54+E55+E56+E57</f>
        <v>0</v>
      </c>
      <c r="F53" s="141">
        <f t="shared" si="8"/>
        <v>0</v>
      </c>
      <c r="G53" s="141">
        <f t="shared" si="8"/>
        <v>0</v>
      </c>
      <c r="H53" s="68"/>
    </row>
    <row r="54" spans="1:9" ht="20.100000000000001" customHeight="1">
      <c r="A54" s="83" t="s">
        <v>164</v>
      </c>
      <c r="B54" s="25" t="s">
        <v>103</v>
      </c>
      <c r="C54" s="83">
        <v>131</v>
      </c>
      <c r="D54" s="101">
        <f t="shared" si="2"/>
        <v>0</v>
      </c>
      <c r="E54" s="116"/>
      <c r="F54" s="139"/>
      <c r="G54" s="139"/>
      <c r="H54" s="68">
        <f>IF(I54="",1,0)</f>
        <v>0</v>
      </c>
      <c r="I54" s="162" t="str">
        <f>IF(D54="","не заполнено",IF(E54="","не заполнено",IF(F54="","не заполнено",IF(G54="","не заполнено",""))))</f>
        <v>не заполнено</v>
      </c>
    </row>
    <row r="55" spans="1:9" ht="20.100000000000001" customHeight="1">
      <c r="A55" s="83" t="s">
        <v>165</v>
      </c>
      <c r="B55" s="75" t="s">
        <v>98</v>
      </c>
      <c r="C55" s="83">
        <v>132</v>
      </c>
      <c r="D55" s="101">
        <f t="shared" si="2"/>
        <v>0</v>
      </c>
      <c r="E55" s="116"/>
      <c r="F55" s="139"/>
      <c r="G55" s="139"/>
      <c r="H55" s="68">
        <f>IF(I55="",1,0)</f>
        <v>0</v>
      </c>
      <c r="I55" s="162" t="str">
        <f>IF(D55="","не заполнено",IF(E55="","не заполнено",IF(F55="","не заполнено",IF(G55="","не заполнено",""))))</f>
        <v>не заполнено</v>
      </c>
    </row>
    <row r="56" spans="1:9" ht="20.100000000000001" customHeight="1">
      <c r="A56" s="83" t="s">
        <v>166</v>
      </c>
      <c r="B56" s="25" t="s">
        <v>75</v>
      </c>
      <c r="C56" s="83">
        <v>133</v>
      </c>
      <c r="D56" s="101">
        <f t="shared" si="2"/>
        <v>0</v>
      </c>
      <c r="E56" s="116"/>
      <c r="F56" s="139"/>
      <c r="G56" s="139"/>
      <c r="H56" s="68">
        <f>IF(I56="",1,0)</f>
        <v>0</v>
      </c>
      <c r="I56" s="162" t="str">
        <f>IF(D56="","не заполнено",IF(E56="","не заполнено",IF(F56="","не заполнено",IF(G56="","не заполнено",""))))</f>
        <v>не заполнено</v>
      </c>
    </row>
    <row r="57" spans="1:9" ht="20.100000000000001" customHeight="1">
      <c r="A57" s="83" t="s">
        <v>167</v>
      </c>
      <c r="B57" s="25" t="s">
        <v>74</v>
      </c>
      <c r="C57" s="83">
        <v>134</v>
      </c>
      <c r="D57" s="101">
        <f t="shared" si="2"/>
        <v>0</v>
      </c>
      <c r="E57" s="116"/>
      <c r="F57" s="139"/>
      <c r="G57" s="139"/>
      <c r="H57" s="68">
        <f>IF(I57="",1,0)</f>
        <v>0</v>
      </c>
      <c r="I57" s="162" t="str">
        <f>IF(D57="","не заполнено",IF(E57="","не заполнено",IF(F57="","не заполнено",IF(G57="","не заполнено",""))))</f>
        <v>не заполнено</v>
      </c>
    </row>
    <row r="58" spans="1:9" ht="20.100000000000001" customHeight="1">
      <c r="A58" s="26" t="s">
        <v>168</v>
      </c>
      <c r="B58" s="229" t="s">
        <v>64</v>
      </c>
      <c r="C58" s="26">
        <v>140</v>
      </c>
      <c r="D58" s="95">
        <f t="shared" si="2"/>
        <v>0</v>
      </c>
      <c r="E58" s="118"/>
      <c r="F58" s="141"/>
      <c r="G58" s="141"/>
      <c r="H58" s="68">
        <f>IF(I58="",1,0)</f>
        <v>0</v>
      </c>
      <c r="I58" s="162" t="str">
        <f>IF(D58="","не заполнено",IF(E58="","не заполнено",IF(F58="","не заполнено",IF(G58="","не заполнено",""))))</f>
        <v>не заполнено</v>
      </c>
    </row>
    <row r="59" spans="1:9" ht="20.100000000000001" customHeight="1">
      <c r="A59" s="224" t="s">
        <v>50</v>
      </c>
      <c r="B59" s="225" t="s">
        <v>169</v>
      </c>
      <c r="C59" s="26">
        <v>150</v>
      </c>
      <c r="D59" s="95">
        <f>D24+D39+D40+D41+D42+D43+D52+D53+D58</f>
        <v>0</v>
      </c>
      <c r="E59" s="119" t="s">
        <v>2</v>
      </c>
      <c r="F59" s="142" t="s">
        <v>2</v>
      </c>
      <c r="G59" s="142" t="s">
        <v>2</v>
      </c>
      <c r="H59" s="68"/>
    </row>
    <row r="60" spans="1:9" ht="16.5" customHeight="1">
      <c r="A60" s="225" t="s">
        <v>115</v>
      </c>
      <c r="B60" s="224" t="s">
        <v>115</v>
      </c>
      <c r="C60" s="26">
        <v>160</v>
      </c>
      <c r="D60" s="95">
        <f>D15+D22-D59</f>
        <v>0</v>
      </c>
      <c r="E60" s="118"/>
      <c r="F60" s="141"/>
      <c r="G60" s="141"/>
      <c r="H60" s="68"/>
    </row>
    <row r="61" spans="1:9" ht="82.5">
      <c r="A61" s="224" t="s">
        <v>72</v>
      </c>
      <c r="B61" s="31"/>
      <c r="C61" s="32"/>
      <c r="D61" s="32"/>
      <c r="E61" s="120"/>
      <c r="F61" s="143"/>
      <c r="G61" s="143"/>
    </row>
    <row r="62" spans="1:9" ht="15.75">
      <c r="A62" s="30"/>
      <c r="B62" s="33" t="s">
        <v>52</v>
      </c>
      <c r="C62" s="32"/>
      <c r="D62" s="32"/>
      <c r="E62" s="120"/>
      <c r="F62" s="143"/>
      <c r="G62" s="143"/>
    </row>
    <row r="63" spans="1:9" ht="15.75">
      <c r="A63" s="30"/>
      <c r="B63" s="33" t="s">
        <v>5</v>
      </c>
      <c r="C63" s="232"/>
      <c r="D63" s="232"/>
      <c r="E63" s="232"/>
      <c r="F63" s="144"/>
      <c r="G63" s="144"/>
      <c r="H63" s="68">
        <f>IF(I63="",1,0)</f>
        <v>0</v>
      </c>
      <c r="I63" s="162" t="str">
        <f>IF(C63="","не заполнено","")</f>
        <v>не заполнено</v>
      </c>
    </row>
    <row r="64" spans="1:9">
      <c r="A64" s="30"/>
      <c r="B64" s="31"/>
      <c r="C64" s="34"/>
      <c r="D64" s="34" t="s">
        <v>41</v>
      </c>
      <c r="E64" s="121"/>
      <c r="F64" s="145"/>
      <c r="G64" s="145"/>
      <c r="H64" s="68"/>
    </row>
    <row r="65" spans="1:9">
      <c r="A65" s="30"/>
      <c r="B65" s="31"/>
      <c r="C65" s="34"/>
      <c r="D65" s="34"/>
      <c r="E65" s="120"/>
      <c r="F65" s="143"/>
      <c r="G65" s="143"/>
      <c r="H65" s="68"/>
    </row>
    <row r="66" spans="1:9" ht="15.75">
      <c r="A66" s="30"/>
      <c r="B66" s="33" t="s">
        <v>4</v>
      </c>
      <c r="C66" s="232"/>
      <c r="D66" s="232"/>
      <c r="E66" s="232"/>
      <c r="F66" s="144"/>
      <c r="G66" s="144"/>
      <c r="H66" s="68">
        <f>IF(I66="",1,0)</f>
        <v>0</v>
      </c>
      <c r="I66" s="162" t="str">
        <f>IF(C66="","не заполнено","")</f>
        <v>не заполнено</v>
      </c>
    </row>
    <row r="67" spans="1:9">
      <c r="A67" s="30"/>
      <c r="B67" s="31"/>
      <c r="C67" s="34"/>
      <c r="D67" s="34" t="s">
        <v>41</v>
      </c>
      <c r="E67" s="121"/>
      <c r="F67" s="145"/>
      <c r="G67" s="145"/>
      <c r="H67" s="68"/>
    </row>
    <row r="68" spans="1:9">
      <c r="A68" s="30"/>
      <c r="H68" s="68"/>
    </row>
    <row r="69" spans="1:9">
      <c r="E69" s="122"/>
      <c r="F69" s="146"/>
      <c r="G69" s="146"/>
      <c r="H69" s="68">
        <f>IF(I69="",1,0)</f>
        <v>0</v>
      </c>
      <c r="I69" s="162" t="str">
        <f>IF(E69="","не заполнено","")</f>
        <v>не заполнено</v>
      </c>
    </row>
    <row r="70" spans="1:9">
      <c r="E70" s="123" t="s">
        <v>42</v>
      </c>
      <c r="F70" s="147"/>
      <c r="G70" s="147"/>
    </row>
    <row r="71" spans="1:9">
      <c r="E71" s="123"/>
      <c r="F71" s="147"/>
      <c r="G71" s="147"/>
    </row>
    <row r="72" spans="1:9" ht="59.25" customHeight="1">
      <c r="B72" s="222"/>
      <c r="C72" s="222"/>
      <c r="D72" s="222"/>
      <c r="E72" s="222"/>
      <c r="F72" s="148"/>
      <c r="G72" s="148"/>
      <c r="H72" s="161">
        <f>SUM(H11:H71)</f>
        <v>1</v>
      </c>
    </row>
    <row r="73" spans="1:9" ht="27" customHeight="1">
      <c r="A73" s="222" t="str">
        <f>IF(H72&lt;38,"Отчет не может быть принят к зачету и будет возвращен на доработку. Красного слова НЕ ЗАПОЛНЕНО быть не должно.","")</f>
        <v>Отчет не может быть принят к зачету и будет возвращен на доработку. Красного слова НЕ ЗАПОЛНЕНО быть не должно.</v>
      </c>
      <c r="B73" s="223"/>
      <c r="C73" s="223"/>
      <c r="D73" s="223"/>
      <c r="E73" s="223"/>
      <c r="F73" s="149"/>
      <c r="G73" s="149"/>
    </row>
    <row r="74" spans="1:9" ht="12.75" customHeight="1">
      <c r="A74" s="223" t="str">
        <f>IF(H72=38,"Отчет заполнен верно.","")</f>
        <v/>
      </c>
      <c r="B74" s="2"/>
      <c r="C74" s="2"/>
      <c r="D74" s="2"/>
      <c r="E74" s="2"/>
      <c r="F74" s="150"/>
      <c r="G74" s="150"/>
    </row>
  </sheetData>
  <sheetProtection selectLockedCells="1"/>
  <mergeCells count="17">
    <mergeCell ref="A7:E7"/>
    <mergeCell ref="A8:E8"/>
    <mergeCell ref="E1:G1"/>
    <mergeCell ref="C66:E66"/>
    <mergeCell ref="A23:B23"/>
    <mergeCell ref="C63:E63"/>
    <mergeCell ref="A11:C11"/>
    <mergeCell ref="A10:C10"/>
    <mergeCell ref="A22:B22"/>
    <mergeCell ref="D14:G14"/>
    <mergeCell ref="A15:B15"/>
    <mergeCell ref="A16:B16"/>
    <mergeCell ref="A4:E4"/>
    <mergeCell ref="D16:G16"/>
    <mergeCell ref="E2:G2"/>
    <mergeCell ref="F4:G4"/>
    <mergeCell ref="A6:E6"/>
  </mergeCells>
  <phoneticPr fontId="1" type="noConversion"/>
  <dataValidations count="1">
    <dataValidation type="decimal" operator="greaterThanOrEqual" allowBlank="1" showInputMessage="1" showErrorMessage="1" error="допускается ввод только цифровых значений_x000a_" sqref="E54:G57 E35:G42 E25:G33 E44:G52 D17">
      <formula1>0</formula1>
    </dataValidation>
  </dataValidations>
  <pageMargins left="0.62992125984251968" right="0.23622047244094491" top="0.74803149606299213" bottom="0.74803149606299213" header="0.31496062992125984" footer="0.31496062992125984"/>
  <pageSetup paperSize="9" scale="7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8" tint="0.59999389629810485"/>
  </sheetPr>
  <dimension ref="A1:F50"/>
  <sheetViews>
    <sheetView topLeftCell="A34" workbookViewId="0">
      <selection activeCell="D34" sqref="D34:D39"/>
    </sheetView>
  </sheetViews>
  <sheetFormatPr defaultColWidth="9" defaultRowHeight="12.75"/>
  <cols>
    <col min="1" max="1" width="11.7109375" style="31" customWidth="1"/>
    <col min="2" max="2" width="49.28515625" style="31" customWidth="1"/>
    <col min="3" max="3" width="8.85546875" style="31" customWidth="1"/>
    <col min="4" max="4" width="16" style="31" customWidth="1"/>
    <col min="5" max="5" width="1.42578125" style="31" customWidth="1"/>
    <col min="6" max="6" width="10.5703125" style="163" customWidth="1"/>
    <col min="7" max="7" width="12.42578125" style="31" customWidth="1"/>
    <col min="8" max="8" width="10.85546875" style="31" customWidth="1"/>
    <col min="9" max="16384" width="9" style="31"/>
  </cols>
  <sheetData>
    <row r="1" spans="1:5">
      <c r="A1" s="3"/>
      <c r="D1" s="35" t="s">
        <v>43</v>
      </c>
      <c r="E1" s="35"/>
    </row>
    <row r="2" spans="1:5">
      <c r="D2" s="36" t="s">
        <v>44</v>
      </c>
      <c r="E2" s="36"/>
    </row>
    <row r="4" spans="1:5" ht="16.5">
      <c r="A4" s="67" t="s">
        <v>53</v>
      </c>
      <c r="B4" s="13"/>
      <c r="C4" s="37"/>
      <c r="D4" s="37"/>
      <c r="E4" s="37"/>
    </row>
    <row r="5" spans="1:5" ht="30" customHeight="1">
      <c r="A5" s="252">
        <f>'1ПБ'!A11:C11</f>
        <v>0</v>
      </c>
      <c r="B5" s="253"/>
      <c r="C5" s="253"/>
      <c r="D5" s="254"/>
      <c r="E5" s="71"/>
    </row>
    <row r="6" spans="1:5" ht="15" customHeight="1">
      <c r="A6" s="38"/>
      <c r="B6" s="38"/>
      <c r="C6" s="38"/>
      <c r="D6" s="38"/>
      <c r="E6" s="38"/>
    </row>
    <row r="7" spans="1:5" ht="16.5">
      <c r="A7" s="39" t="s">
        <v>65</v>
      </c>
      <c r="B7" s="40"/>
      <c r="C7" s="12"/>
      <c r="D7" s="12"/>
      <c r="E7" s="12"/>
    </row>
    <row r="8" spans="1:5" ht="17.25">
      <c r="A8" s="41"/>
      <c r="B8" s="31" t="s">
        <v>87</v>
      </c>
      <c r="C8" s="4"/>
      <c r="D8" s="4"/>
      <c r="E8" s="4"/>
    </row>
    <row r="9" spans="1:5" ht="14.25" thickBot="1">
      <c r="A9" s="42"/>
      <c r="D9" s="35" t="s">
        <v>45</v>
      </c>
      <c r="E9" s="35"/>
    </row>
    <row r="10" spans="1:5" ht="33.75" thickBot="1">
      <c r="A10" s="29" t="s">
        <v>84</v>
      </c>
      <c r="B10" s="43" t="s">
        <v>3</v>
      </c>
      <c r="C10" s="44" t="s">
        <v>85</v>
      </c>
      <c r="D10" s="45" t="s">
        <v>46</v>
      </c>
      <c r="E10" s="72"/>
    </row>
    <row r="11" spans="1:5" ht="16.5">
      <c r="A11" s="46">
        <v>1</v>
      </c>
      <c r="B11" s="47" t="s">
        <v>67</v>
      </c>
      <c r="C11" s="48" t="s">
        <v>89</v>
      </c>
      <c r="D11" s="7"/>
      <c r="E11" s="93"/>
    </row>
    <row r="12" spans="1:5" ht="16.5">
      <c r="A12" s="49">
        <v>2</v>
      </c>
      <c r="B12" s="50" t="s">
        <v>47</v>
      </c>
      <c r="C12" s="51" t="s">
        <v>88</v>
      </c>
      <c r="D12" s="7"/>
      <c r="E12" s="93"/>
    </row>
    <row r="13" spans="1:5" ht="16.5">
      <c r="A13" s="52">
        <v>3</v>
      </c>
      <c r="B13" s="53" t="s">
        <v>48</v>
      </c>
      <c r="C13" s="54" t="s">
        <v>90</v>
      </c>
      <c r="D13" s="7"/>
      <c r="E13" s="93"/>
    </row>
    <row r="14" spans="1:5" ht="16.5">
      <c r="A14" s="52">
        <v>4</v>
      </c>
      <c r="B14" s="55" t="s">
        <v>111</v>
      </c>
      <c r="C14" s="54" t="s">
        <v>112</v>
      </c>
      <c r="D14" s="9"/>
      <c r="E14" s="93"/>
    </row>
    <row r="15" spans="1:5" ht="16.5">
      <c r="A15" s="52">
        <v>5</v>
      </c>
      <c r="B15" s="10"/>
      <c r="C15" s="14"/>
      <c r="D15" s="9"/>
      <c r="E15" s="93"/>
    </row>
    <row r="16" spans="1:5" ht="16.5">
      <c r="A16" s="52">
        <v>6</v>
      </c>
      <c r="B16" s="8"/>
      <c r="C16" s="14"/>
      <c r="D16" s="7"/>
      <c r="E16" s="93"/>
    </row>
    <row r="17" spans="1:6" ht="17.25" thickBot="1">
      <c r="A17" s="52">
        <v>7</v>
      </c>
      <c r="B17" s="8"/>
      <c r="C17" s="15"/>
      <c r="D17" s="9"/>
      <c r="E17" s="93"/>
    </row>
    <row r="18" spans="1:6" ht="17.25" thickBot="1">
      <c r="A18" s="57"/>
      <c r="B18" s="58" t="s">
        <v>49</v>
      </c>
      <c r="C18" s="59">
        <v>30</v>
      </c>
      <c r="D18" s="11">
        <f>SUM(D11:D17)</f>
        <v>0</v>
      </c>
      <c r="E18" s="73">
        <f>IF(F18="",1,0)</f>
        <v>1</v>
      </c>
      <c r="F18" s="164" t="str">
        <f>IF(D18='1ПБ'!D20,"","Не соответствует строке 30 в 1ПБ")</f>
        <v/>
      </c>
    </row>
    <row r="19" spans="1:6">
      <c r="A19" s="60"/>
      <c r="B19" s="61"/>
      <c r="C19" s="62"/>
      <c r="D19" s="5"/>
      <c r="E19" s="5"/>
    </row>
    <row r="20" spans="1:6">
      <c r="A20" s="60"/>
      <c r="B20" s="61"/>
      <c r="C20" s="62"/>
      <c r="D20" s="5"/>
      <c r="E20" s="5"/>
    </row>
    <row r="21" spans="1:6">
      <c r="A21" s="60"/>
      <c r="B21" s="61"/>
      <c r="C21" s="62"/>
      <c r="D21" s="5"/>
      <c r="E21" s="5"/>
    </row>
    <row r="22" spans="1:6">
      <c r="A22" s="60"/>
      <c r="B22" s="61"/>
      <c r="C22" s="62"/>
      <c r="D22" s="5"/>
      <c r="E22" s="5"/>
    </row>
    <row r="23" spans="1:6">
      <c r="A23" s="60"/>
      <c r="B23" s="61"/>
      <c r="C23" s="62"/>
      <c r="D23" s="5"/>
      <c r="E23" s="5"/>
    </row>
    <row r="24" spans="1:6">
      <c r="A24" s="60"/>
      <c r="B24" s="61"/>
      <c r="C24" s="62"/>
      <c r="D24" s="5"/>
      <c r="E24" s="5"/>
    </row>
    <row r="25" spans="1:6">
      <c r="A25" s="60"/>
      <c r="B25" s="61"/>
      <c r="C25" s="62"/>
      <c r="D25" s="5"/>
      <c r="E25" s="5"/>
    </row>
    <row r="26" spans="1:6">
      <c r="A26" s="60"/>
      <c r="B26" s="61"/>
      <c r="C26" s="62"/>
      <c r="D26" s="5"/>
      <c r="E26" s="5"/>
    </row>
    <row r="27" spans="1:6">
      <c r="A27" s="60"/>
      <c r="B27" s="61"/>
      <c r="C27" s="62"/>
      <c r="D27" s="35" t="s">
        <v>66</v>
      </c>
      <c r="E27" s="35"/>
    </row>
    <row r="28" spans="1:6">
      <c r="A28" s="4"/>
      <c r="B28" s="4"/>
      <c r="C28" s="4"/>
      <c r="D28" s="36" t="s">
        <v>44</v>
      </c>
      <c r="E28" s="36"/>
    </row>
    <row r="29" spans="1:6">
      <c r="A29" s="4"/>
      <c r="B29" s="4"/>
      <c r="C29" s="4"/>
      <c r="D29" s="36"/>
      <c r="E29" s="36"/>
    </row>
    <row r="30" spans="1:6" ht="16.5">
      <c r="A30" s="6" t="s">
        <v>122</v>
      </c>
      <c r="B30" s="12"/>
      <c r="C30" s="12"/>
      <c r="D30" s="63"/>
      <c r="E30" s="63"/>
    </row>
    <row r="31" spans="1:6">
      <c r="A31" s="4"/>
      <c r="B31" s="31" t="s">
        <v>86</v>
      </c>
      <c r="C31" s="4"/>
      <c r="D31" s="36"/>
      <c r="E31" s="36"/>
    </row>
    <row r="32" spans="1:6" ht="18" thickBot="1">
      <c r="A32" s="64"/>
      <c r="D32" s="35" t="s">
        <v>45</v>
      </c>
      <c r="E32" s="35"/>
    </row>
    <row r="33" spans="1:6" ht="33.75" thickBot="1">
      <c r="A33" s="29" t="s">
        <v>84</v>
      </c>
      <c r="B33" s="43" t="s">
        <v>3</v>
      </c>
      <c r="C33" s="44" t="s">
        <v>85</v>
      </c>
      <c r="D33" s="45" t="s">
        <v>46</v>
      </c>
      <c r="E33" s="72"/>
    </row>
    <row r="34" spans="1:6" ht="16.5">
      <c r="A34" s="52">
        <v>1</v>
      </c>
      <c r="B34" s="55" t="s">
        <v>68</v>
      </c>
      <c r="C34" s="54" t="s">
        <v>91</v>
      </c>
      <c r="D34" s="7"/>
      <c r="E34" s="93"/>
    </row>
    <row r="35" spans="1:6" ht="16.5">
      <c r="A35" s="52">
        <v>2</v>
      </c>
      <c r="B35" s="56" t="s">
        <v>69</v>
      </c>
      <c r="C35" s="54" t="s">
        <v>92</v>
      </c>
      <c r="D35" s="9"/>
      <c r="E35" s="93"/>
    </row>
    <row r="36" spans="1:6" ht="16.5">
      <c r="A36" s="52">
        <v>3</v>
      </c>
      <c r="B36" s="55" t="s">
        <v>73</v>
      </c>
      <c r="C36" s="54" t="s">
        <v>93</v>
      </c>
      <c r="D36" s="7"/>
      <c r="E36" s="93"/>
    </row>
    <row r="37" spans="1:6" ht="16.5">
      <c r="A37" s="52">
        <v>4</v>
      </c>
      <c r="B37" s="55" t="s">
        <v>70</v>
      </c>
      <c r="C37" s="54" t="s">
        <v>94</v>
      </c>
      <c r="D37" s="9"/>
      <c r="E37" s="93"/>
    </row>
    <row r="38" spans="1:6" ht="16.5">
      <c r="A38" s="52">
        <v>5</v>
      </c>
      <c r="B38" s="55" t="s">
        <v>71</v>
      </c>
      <c r="C38" s="54" t="s">
        <v>95</v>
      </c>
      <c r="D38" s="7"/>
      <c r="E38" s="93"/>
    </row>
    <row r="39" spans="1:6" ht="16.5">
      <c r="A39" s="52">
        <v>6</v>
      </c>
      <c r="B39" s="90"/>
      <c r="C39" s="14"/>
      <c r="D39" s="7"/>
      <c r="E39" s="93"/>
    </row>
    <row r="40" spans="1:6" ht="16.5">
      <c r="A40" s="52">
        <v>7</v>
      </c>
      <c r="B40" s="8"/>
      <c r="C40" s="14"/>
      <c r="D40" s="7"/>
      <c r="E40" s="93"/>
    </row>
    <row r="41" spans="1:6" ht="16.5">
      <c r="A41" s="52">
        <v>8</v>
      </c>
      <c r="B41" s="8"/>
      <c r="C41" s="14"/>
      <c r="D41" s="7"/>
      <c r="E41" s="93"/>
    </row>
    <row r="42" spans="1:6" ht="16.5">
      <c r="A42" s="52">
        <v>9</v>
      </c>
      <c r="B42" s="8"/>
      <c r="C42" s="14"/>
      <c r="D42" s="7"/>
      <c r="E42" s="93"/>
    </row>
    <row r="43" spans="1:6" ht="17.25" thickBot="1">
      <c r="A43" s="52">
        <v>10</v>
      </c>
      <c r="B43" s="65"/>
      <c r="C43" s="15"/>
      <c r="D43" s="9"/>
      <c r="E43" s="93"/>
    </row>
    <row r="44" spans="1:6" ht="17.25" thickBot="1">
      <c r="A44" s="57"/>
      <c r="B44" s="58" t="s">
        <v>49</v>
      </c>
      <c r="C44" s="59" t="s">
        <v>96</v>
      </c>
      <c r="D44" s="11">
        <f>SUM(D34:D43)</f>
        <v>0</v>
      </c>
      <c r="E44" s="73">
        <f>IF(F44="",1,0)</f>
        <v>1</v>
      </c>
      <c r="F44" s="164" t="str">
        <f>IF(D44='1ПБ'!D21,"","Не соответствует строке 40 в 1ПБ")</f>
        <v/>
      </c>
    </row>
    <row r="49" spans="1:5" ht="35.25" customHeight="1">
      <c r="A49" s="255" t="str">
        <f>IF(E49&lt;2,"Отчет не может быть принят к зачету и будет возвращен на доработку. Красного слова НЕ СООТВЕТСТВУЕТ быть не должно.","")</f>
        <v/>
      </c>
      <c r="B49" s="255"/>
      <c r="C49" s="255"/>
      <c r="D49" s="255"/>
      <c r="E49" s="74">
        <f>E44+E18</f>
        <v>2</v>
      </c>
    </row>
    <row r="50" spans="1:5" ht="27" customHeight="1">
      <c r="A50" s="256" t="str">
        <f>IF(E49=2,"Отчет заполнен верно.","")</f>
        <v>Отчет заполнен верно.</v>
      </c>
      <c r="B50" s="256"/>
      <c r="C50" s="256"/>
      <c r="D50" s="256"/>
    </row>
  </sheetData>
  <sheetProtection selectLockedCells="1"/>
  <mergeCells count="3">
    <mergeCell ref="A5:D5"/>
    <mergeCell ref="A49:D49"/>
    <mergeCell ref="A50:D50"/>
  </mergeCells>
  <phoneticPr fontId="1" type="noConversion"/>
  <dataValidations count="1">
    <dataValidation type="decimal" operator="greaterThanOrEqual" allowBlank="1" showInputMessage="1" showErrorMessage="1" error="допускается ввод только цифровых значений_x000a_" sqref="D12:E17 D34:E43">
      <formula1>0</formula1>
    </dataValidation>
  </dataValidations>
  <pageMargins left="0.78749999999999998" right="0.78749999999999998" top="0.78749999999999998" bottom="0.78749999999999998" header="0.5" footer="0.5"/>
  <pageSetup paperSize="9" firstPageNumber="0" fitToHeight="0" orientation="portrait" r:id="rId1"/>
  <headerFooter alignWithMargins="0"/>
  <ignoredErrors>
    <ignoredError sqref="C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68"/>
  <sheetViews>
    <sheetView topLeftCell="A46" workbookViewId="0">
      <selection activeCell="F69" sqref="F69"/>
    </sheetView>
  </sheetViews>
  <sheetFormatPr defaultRowHeight="12.75"/>
  <cols>
    <col min="1" max="1" width="13.28515625" customWidth="1"/>
    <col min="2" max="2" width="6.85546875" customWidth="1"/>
    <col min="3" max="3" width="14.42578125" customWidth="1"/>
    <col min="4" max="4" width="14.28515625" customWidth="1"/>
    <col min="5" max="5" width="12" customWidth="1"/>
    <col min="6" max="6" width="13.42578125" customWidth="1"/>
    <col min="7" max="7" width="12.42578125" customWidth="1"/>
  </cols>
  <sheetData>
    <row r="1" spans="1:7" ht="0.75" customHeight="1"/>
    <row r="2" spans="1:7" hidden="1"/>
    <row r="3" spans="1:7" ht="15.75" hidden="1">
      <c r="A3" s="165"/>
    </row>
    <row r="4" spans="1:7" hidden="1"/>
    <row r="5" spans="1:7" hidden="1">
      <c r="A5" s="166"/>
    </row>
    <row r="6" spans="1:7" hidden="1"/>
    <row r="7" spans="1:7" hidden="1">
      <c r="A7" s="167"/>
    </row>
    <row r="8" spans="1:7" hidden="1"/>
    <row r="9" spans="1:7" ht="6" customHeight="1">
      <c r="A9" s="167"/>
    </row>
    <row r="10" spans="1:7" hidden="1"/>
    <row r="11" spans="1:7" ht="23.25" customHeight="1">
      <c r="A11" s="198" t="s">
        <v>170</v>
      </c>
      <c r="B11" s="195"/>
      <c r="C11" s="195"/>
      <c r="D11" s="195"/>
      <c r="E11" s="195"/>
      <c r="F11" s="196"/>
      <c r="G11" s="197"/>
    </row>
    <row r="12" spans="1:7" ht="13.5" thickBot="1"/>
    <row r="13" spans="1:7" ht="13.5" thickBot="1">
      <c r="A13" s="188" t="s">
        <v>145</v>
      </c>
      <c r="B13" s="189"/>
      <c r="C13" s="189"/>
      <c r="D13" s="189"/>
      <c r="E13" s="189"/>
      <c r="F13" s="190"/>
    </row>
    <row r="15" spans="1:7">
      <c r="A15" t="s">
        <v>149</v>
      </c>
    </row>
    <row r="16" spans="1:7" ht="7.5" customHeight="1" thickBot="1"/>
    <row r="17" spans="1:10" ht="76.5" customHeight="1">
      <c r="A17" s="268"/>
      <c r="B17" s="214" t="s">
        <v>134</v>
      </c>
      <c r="C17" s="211" t="s">
        <v>135</v>
      </c>
      <c r="D17" s="212" t="s">
        <v>136</v>
      </c>
      <c r="E17" s="212" t="s">
        <v>137</v>
      </c>
      <c r="F17" s="212" t="s">
        <v>138</v>
      </c>
      <c r="G17" s="212" t="s">
        <v>128</v>
      </c>
    </row>
    <row r="18" spans="1:10" hidden="1">
      <c r="A18" s="269"/>
      <c r="B18" s="215"/>
      <c r="C18" s="213"/>
      <c r="D18" s="213"/>
      <c r="E18" s="213"/>
      <c r="F18" s="213"/>
      <c r="G18" s="213"/>
    </row>
    <row r="19" spans="1:10" ht="15" hidden="1">
      <c r="A19" s="269"/>
      <c r="B19" s="214"/>
      <c r="C19" s="211"/>
      <c r="D19" s="212"/>
      <c r="E19" s="212"/>
      <c r="F19" s="212"/>
      <c r="G19" s="212"/>
    </row>
    <row r="20" spans="1:10" hidden="1">
      <c r="A20" s="269"/>
      <c r="B20" s="215"/>
      <c r="C20" s="213"/>
      <c r="D20" s="213"/>
      <c r="E20" s="213"/>
      <c r="F20" s="213"/>
      <c r="G20" s="213"/>
    </row>
    <row r="21" spans="1:10" ht="22.5" hidden="1" customHeight="1">
      <c r="A21" s="269"/>
      <c r="B21" s="215"/>
      <c r="C21" s="211"/>
      <c r="D21" s="213"/>
      <c r="E21" s="212"/>
      <c r="F21" s="212"/>
      <c r="G21" s="212"/>
    </row>
    <row r="22" spans="1:10" hidden="1">
      <c r="A22" s="269"/>
      <c r="B22" s="215"/>
      <c r="C22" s="213"/>
      <c r="D22" s="213"/>
      <c r="E22" s="213"/>
      <c r="F22" s="213"/>
      <c r="G22" s="213"/>
    </row>
    <row r="23" spans="1:10" ht="15" hidden="1">
      <c r="A23" s="269"/>
      <c r="B23" s="215"/>
      <c r="C23" s="211" t="s">
        <v>124</v>
      </c>
      <c r="D23" s="213"/>
      <c r="E23" s="212" t="s">
        <v>127</v>
      </c>
      <c r="F23" s="213"/>
      <c r="G23" s="213"/>
    </row>
    <row r="24" spans="1:10" hidden="1">
      <c r="A24" s="269"/>
      <c r="B24" s="215"/>
      <c r="C24" s="213"/>
      <c r="D24" s="213"/>
      <c r="E24" s="213"/>
      <c r="F24" s="213"/>
      <c r="G24" s="213"/>
    </row>
    <row r="25" spans="1:10" hidden="1">
      <c r="A25" s="269"/>
      <c r="B25" s="215"/>
      <c r="C25" s="211" t="s">
        <v>125</v>
      </c>
      <c r="D25" s="213"/>
      <c r="E25" s="213"/>
      <c r="F25" s="213"/>
      <c r="G25" s="213"/>
    </row>
    <row r="26" spans="1:10" hidden="1">
      <c r="A26" s="269"/>
      <c r="B26" s="215"/>
      <c r="C26" s="213"/>
      <c r="D26" s="213"/>
      <c r="E26" s="213"/>
      <c r="F26" s="213"/>
      <c r="G26" s="213"/>
    </row>
    <row r="27" spans="1:10" ht="25.5" hidden="1">
      <c r="A27" s="269"/>
      <c r="B27" s="215"/>
      <c r="C27" s="211" t="s">
        <v>126</v>
      </c>
      <c r="D27" s="213"/>
      <c r="E27" s="213"/>
      <c r="F27" s="213"/>
      <c r="G27" s="213"/>
    </row>
    <row r="28" spans="1:10" ht="72.75" thickBot="1">
      <c r="A28" s="176" t="s">
        <v>139</v>
      </c>
      <c r="B28" s="204">
        <v>1</v>
      </c>
      <c r="C28" s="177">
        <v>0.7</v>
      </c>
      <c r="D28" s="177">
        <v>0.3</v>
      </c>
      <c r="E28" s="266"/>
      <c r="F28" s="266"/>
      <c r="G28" s="177">
        <v>1</v>
      </c>
      <c r="J28" s="182"/>
    </row>
    <row r="29" spans="1:10" ht="15.75" thickBot="1">
      <c r="A29" s="171"/>
      <c r="B29" s="205"/>
      <c r="C29" s="172"/>
      <c r="D29" s="172"/>
      <c r="E29" s="270"/>
      <c r="F29" s="270"/>
      <c r="G29" s="173"/>
    </row>
    <row r="30" spans="1:10" ht="36">
      <c r="A30" s="178" t="s">
        <v>140</v>
      </c>
      <c r="B30" s="206">
        <v>2</v>
      </c>
      <c r="C30" s="179">
        <v>0.7</v>
      </c>
      <c r="D30" s="179">
        <v>0.3</v>
      </c>
      <c r="E30" s="277"/>
      <c r="F30" s="277"/>
      <c r="G30" s="179">
        <v>1</v>
      </c>
    </row>
    <row r="31" spans="1:10" ht="13.5" thickBot="1">
      <c r="A31" s="180"/>
      <c r="B31" s="207"/>
      <c r="C31" s="181"/>
      <c r="D31" s="181"/>
      <c r="E31" s="278"/>
      <c r="F31" s="278"/>
      <c r="G31" s="181"/>
    </row>
    <row r="32" spans="1:10" ht="15">
      <c r="A32" s="274" t="s">
        <v>142</v>
      </c>
      <c r="B32" s="204"/>
      <c r="C32" s="169"/>
      <c r="D32" s="169"/>
      <c r="E32" s="266"/>
      <c r="F32" s="266"/>
      <c r="G32" s="169"/>
    </row>
    <row r="33" spans="1:7" ht="12.75" customHeight="1">
      <c r="A33" s="275"/>
      <c r="B33" s="208">
        <v>3</v>
      </c>
      <c r="C33" s="168"/>
      <c r="D33" s="168"/>
      <c r="E33" s="266"/>
      <c r="F33" s="266"/>
      <c r="G33" s="168"/>
    </row>
    <row r="34" spans="1:7" ht="15.75" thickBot="1">
      <c r="A34" s="276"/>
      <c r="B34" s="205"/>
      <c r="C34" s="172"/>
      <c r="D34" s="172"/>
      <c r="E34" s="270"/>
      <c r="F34" s="270"/>
      <c r="G34" s="172"/>
    </row>
    <row r="35" spans="1:7" ht="63.75">
      <c r="A35" s="203" t="s">
        <v>141</v>
      </c>
      <c r="B35" s="204">
        <v>3.1</v>
      </c>
      <c r="C35" s="169"/>
      <c r="D35" s="169"/>
      <c r="E35" s="277"/>
      <c r="F35" s="277"/>
      <c r="G35" s="169"/>
    </row>
    <row r="36" spans="1:7" ht="1.5" customHeight="1">
      <c r="A36" s="170"/>
      <c r="B36" s="209"/>
      <c r="C36" s="168"/>
      <c r="D36" s="168"/>
      <c r="E36" s="266"/>
      <c r="F36" s="266"/>
      <c r="G36" s="168"/>
    </row>
    <row r="37" spans="1:7" ht="15" hidden="1">
      <c r="A37" s="174"/>
      <c r="B37" s="204"/>
      <c r="C37" s="169"/>
      <c r="D37" s="169"/>
      <c r="E37" s="266"/>
      <c r="F37" s="266"/>
      <c r="G37" s="169"/>
    </row>
    <row r="38" spans="1:7" hidden="1">
      <c r="A38" s="170"/>
      <c r="B38" s="209"/>
      <c r="C38" s="168"/>
      <c r="D38" s="168"/>
      <c r="E38" s="266"/>
      <c r="F38" s="266"/>
      <c r="G38" s="168"/>
    </row>
    <row r="39" spans="1:7" ht="15" hidden="1">
      <c r="A39" s="170"/>
      <c r="B39" s="204"/>
      <c r="C39" s="169"/>
      <c r="D39" s="169"/>
      <c r="E39" s="266"/>
      <c r="F39" s="266"/>
      <c r="G39" s="169"/>
    </row>
    <row r="40" spans="1:7" hidden="1">
      <c r="A40" s="170"/>
      <c r="B40" s="209"/>
      <c r="C40" s="168"/>
      <c r="D40" s="168"/>
      <c r="E40" s="266"/>
      <c r="F40" s="266"/>
      <c r="G40" s="168"/>
    </row>
    <row r="41" spans="1:7" ht="15" hidden="1">
      <c r="A41" s="170"/>
      <c r="B41" s="204"/>
      <c r="C41" s="169"/>
      <c r="D41" s="169"/>
      <c r="E41" s="266"/>
      <c r="F41" s="266"/>
      <c r="G41" s="169"/>
    </row>
    <row r="42" spans="1:7" hidden="1">
      <c r="A42" s="170"/>
      <c r="B42" s="209"/>
      <c r="C42" s="168"/>
      <c r="D42" s="168"/>
      <c r="E42" s="266"/>
      <c r="F42" s="266"/>
      <c r="G42" s="168"/>
    </row>
    <row r="43" spans="1:7" ht="15.75" thickBot="1">
      <c r="A43" s="175"/>
      <c r="B43" s="205"/>
      <c r="C43" s="172"/>
      <c r="D43" s="172"/>
      <c r="E43" s="270"/>
      <c r="F43" s="270"/>
      <c r="G43" s="172"/>
    </row>
    <row r="44" spans="1:7" ht="15.75" thickBot="1">
      <c r="A44" s="183" t="s">
        <v>129</v>
      </c>
      <c r="B44" s="205" t="s">
        <v>130</v>
      </c>
      <c r="C44" s="172"/>
      <c r="D44" s="172"/>
      <c r="E44" s="172"/>
      <c r="F44" s="172"/>
      <c r="G44" s="172"/>
    </row>
    <row r="45" spans="1:7" ht="15">
      <c r="A45" s="176" t="s">
        <v>131</v>
      </c>
      <c r="B45" s="204" t="s">
        <v>132</v>
      </c>
      <c r="C45" s="169"/>
      <c r="D45" s="169"/>
      <c r="E45" s="169"/>
      <c r="F45" s="169"/>
      <c r="G45" s="169"/>
    </row>
    <row r="46" spans="1:7" ht="27" customHeight="1" thickBot="1">
      <c r="A46" s="199" t="s">
        <v>143</v>
      </c>
      <c r="B46" s="210" t="s">
        <v>150</v>
      </c>
      <c r="C46" s="265"/>
      <c r="D46" s="265"/>
      <c r="E46" s="265"/>
      <c r="F46" s="265"/>
      <c r="G46" s="271"/>
    </row>
    <row r="47" spans="1:7" hidden="1">
      <c r="A47" s="200"/>
      <c r="B47" s="168"/>
      <c r="C47" s="266"/>
      <c r="D47" s="266"/>
      <c r="E47" s="266"/>
      <c r="F47" s="266"/>
      <c r="G47" s="272"/>
    </row>
    <row r="48" spans="1:7" ht="45.75" hidden="1" thickBot="1">
      <c r="A48" s="201" t="s">
        <v>133</v>
      </c>
      <c r="B48" s="202">
        <v>37624</v>
      </c>
      <c r="C48" s="267"/>
      <c r="D48" s="267"/>
      <c r="E48" s="267"/>
      <c r="F48" s="267"/>
      <c r="G48" s="273"/>
    </row>
    <row r="49" spans="1:7" ht="1.5" hidden="1" customHeight="1"/>
    <row r="50" spans="1:7" ht="21.75" hidden="1" customHeight="1">
      <c r="A50" s="165"/>
    </row>
    <row r="51" spans="1:7" ht="0.75" customHeight="1" thickBot="1"/>
    <row r="52" spans="1:7" ht="12.75" customHeight="1">
      <c r="A52" s="257" t="s">
        <v>144</v>
      </c>
      <c r="B52" s="258"/>
      <c r="C52" s="258"/>
      <c r="D52" s="258"/>
      <c r="E52" s="258"/>
      <c r="F52" s="259"/>
      <c r="G52" s="184"/>
    </row>
    <row r="53" spans="1:7" ht="27" customHeight="1" thickBot="1">
      <c r="A53" s="260"/>
      <c r="B53" s="261"/>
      <c r="C53" s="261"/>
      <c r="D53" s="261"/>
      <c r="E53" s="261"/>
      <c r="F53" s="262"/>
      <c r="G53" s="185"/>
    </row>
    <row r="54" spans="1:7" ht="0.75" customHeight="1">
      <c r="A54" s="186"/>
      <c r="B54" s="187"/>
    </row>
    <row r="55" spans="1:7" ht="33" customHeight="1">
      <c r="A55" s="263" t="s">
        <v>146</v>
      </c>
      <c r="B55" s="264"/>
      <c r="D55" s="191"/>
      <c r="E55" s="191" t="s">
        <v>4</v>
      </c>
    </row>
    <row r="56" spans="1:7" ht="1.5" customHeight="1">
      <c r="A56" s="166" t="s">
        <v>147</v>
      </c>
    </row>
    <row r="57" spans="1:7" hidden="1"/>
    <row r="58" spans="1:7" hidden="1">
      <c r="A58" s="166"/>
    </row>
    <row r="59" spans="1:7" ht="0.75" customHeight="1"/>
    <row r="60" spans="1:7" hidden="1">
      <c r="A60" s="166"/>
    </row>
    <row r="62" spans="1:7">
      <c r="A62" s="166" t="s">
        <v>148</v>
      </c>
    </row>
    <row r="63" spans="1:7" ht="13.5" thickBot="1"/>
    <row r="64" spans="1:7" ht="13.5" thickBot="1">
      <c r="A64" s="166"/>
      <c r="E64" s="192" t="s">
        <v>171</v>
      </c>
      <c r="F64" s="193"/>
      <c r="G64" s="194"/>
    </row>
    <row r="66" spans="1:1">
      <c r="A66" s="166"/>
    </row>
    <row r="68" spans="1:1">
      <c r="A68" s="166"/>
    </row>
  </sheetData>
  <mergeCells count="17">
    <mergeCell ref="A17:A27"/>
    <mergeCell ref="E28:E29"/>
    <mergeCell ref="F28:F29"/>
    <mergeCell ref="G46:G48"/>
    <mergeCell ref="A32:A34"/>
    <mergeCell ref="E30:E31"/>
    <mergeCell ref="F30:F31"/>
    <mergeCell ref="E32:E34"/>
    <mergeCell ref="F32:F34"/>
    <mergeCell ref="E35:E43"/>
    <mergeCell ref="F35:F43"/>
    <mergeCell ref="A52:F53"/>
    <mergeCell ref="A55:B55"/>
    <mergeCell ref="C46:C48"/>
    <mergeCell ref="D46:D48"/>
    <mergeCell ref="E46:E48"/>
    <mergeCell ref="F46:F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1ПБ</vt:lpstr>
      <vt:lpstr>прил 1, 2</vt:lpstr>
      <vt:lpstr>Лист1</vt:lpstr>
    </vt:vector>
  </TitlesOfParts>
  <Company>EDUPROF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 С.П.</dc:creator>
  <cp:lastModifiedBy>Лариса</cp:lastModifiedBy>
  <cp:lastPrinted>2021-07-08T05:18:55Z</cp:lastPrinted>
  <dcterms:created xsi:type="dcterms:W3CDTF">2005-05-26T13:21:31Z</dcterms:created>
  <dcterms:modified xsi:type="dcterms:W3CDTF">2023-12-15T08:31:07Z</dcterms:modified>
</cp:coreProperties>
</file>